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alid7496\Desktop\"/>
    </mc:Choice>
  </mc:AlternateContent>
  <bookViews>
    <workbookView xWindow="0" yWindow="0" windowWidth="20490" windowHeight="7620" activeTab="1"/>
  </bookViews>
  <sheets>
    <sheet name="Instructions " sheetId="2" r:id="rId1"/>
    <sheet name="PS Statistics Q-wise" sheetId="1" r:id="rId2"/>
  </sheets>
  <definedNames>
    <definedName name="_Col1" localSheetId="0">#REF!</definedName>
    <definedName name="_Col1">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aaa" localSheetId="0" hidden="1">#REF!</definedName>
    <definedName name="aaaa" hidden="1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30" i="1" l="1"/>
  <c r="BC130" i="1"/>
  <c r="BB130" i="1"/>
  <c r="BA130" i="1"/>
  <c r="AZ130" i="1"/>
  <c r="AY130" i="1"/>
  <c r="AX130" i="1"/>
  <c r="AW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D129" i="1"/>
  <c r="BC129" i="1"/>
  <c r="BB129" i="1"/>
  <c r="BA129" i="1"/>
  <c r="AZ129" i="1"/>
  <c r="AY129" i="1"/>
  <c r="AX129" i="1"/>
  <c r="AW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D120" i="1"/>
  <c r="BC120" i="1"/>
  <c r="BB120" i="1"/>
  <c r="BA120" i="1"/>
  <c r="AZ120" i="1"/>
  <c r="AY120" i="1"/>
  <c r="AX120" i="1"/>
  <c r="AW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D103" i="1"/>
  <c r="BC103" i="1"/>
  <c r="BB103" i="1"/>
  <c r="BB27" i="1" s="1"/>
  <c r="BA103" i="1"/>
  <c r="AZ103" i="1"/>
  <c r="AY103" i="1"/>
  <c r="AX103" i="1"/>
  <c r="AW103" i="1"/>
  <c r="AU103" i="1"/>
  <c r="AT103" i="1"/>
  <c r="AS103" i="1"/>
  <c r="AS27" i="1" s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C27" i="1" s="1"/>
  <c r="AB103" i="1"/>
  <c r="AA103" i="1"/>
  <c r="Z103" i="1"/>
  <c r="Y103" i="1"/>
  <c r="X103" i="1"/>
  <c r="W103" i="1"/>
  <c r="V103" i="1"/>
  <c r="U103" i="1"/>
  <c r="U27" i="1" s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D102" i="1"/>
  <c r="BC102" i="1"/>
  <c r="BB102" i="1"/>
  <c r="BA102" i="1"/>
  <c r="AZ102" i="1"/>
  <c r="AY102" i="1"/>
  <c r="AY26" i="1" s="1"/>
  <c r="AX102" i="1"/>
  <c r="AW102" i="1"/>
  <c r="AU102" i="1"/>
  <c r="AT102" i="1"/>
  <c r="AS102" i="1"/>
  <c r="AR102" i="1"/>
  <c r="AQ102" i="1"/>
  <c r="AP102" i="1"/>
  <c r="AP26" i="1" s="1"/>
  <c r="AO102" i="1"/>
  <c r="AN102" i="1"/>
  <c r="AM102" i="1"/>
  <c r="AL102" i="1"/>
  <c r="AK102" i="1"/>
  <c r="AJ102" i="1"/>
  <c r="AI102" i="1"/>
  <c r="AH102" i="1"/>
  <c r="AH26" i="1" s="1"/>
  <c r="AG102" i="1"/>
  <c r="AF102" i="1"/>
  <c r="AE102" i="1"/>
  <c r="AD102" i="1"/>
  <c r="AC102" i="1"/>
  <c r="AB102" i="1"/>
  <c r="AA102" i="1"/>
  <c r="Z102" i="1"/>
  <c r="Z26" i="1" s="1"/>
  <c r="Y102" i="1"/>
  <c r="X102" i="1"/>
  <c r="W102" i="1"/>
  <c r="V102" i="1"/>
  <c r="U102" i="1"/>
  <c r="T102" i="1"/>
  <c r="S102" i="1"/>
  <c r="R102" i="1"/>
  <c r="R26" i="1" s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D87" i="1"/>
  <c r="BC87" i="1"/>
  <c r="BB87" i="1"/>
  <c r="BA87" i="1"/>
  <c r="AZ87" i="1"/>
  <c r="AY87" i="1"/>
  <c r="AX87" i="1"/>
  <c r="AW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D86" i="1"/>
  <c r="BC86" i="1"/>
  <c r="BB86" i="1"/>
  <c r="BA86" i="1"/>
  <c r="AZ86" i="1"/>
  <c r="AY86" i="1"/>
  <c r="AX86" i="1"/>
  <c r="AW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D71" i="1"/>
  <c r="BC71" i="1"/>
  <c r="BB71" i="1"/>
  <c r="BA71" i="1"/>
  <c r="AZ71" i="1"/>
  <c r="AY71" i="1"/>
  <c r="AX71" i="1"/>
  <c r="AW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D70" i="1"/>
  <c r="BC70" i="1"/>
  <c r="BB70" i="1"/>
  <c r="BA70" i="1"/>
  <c r="AZ70" i="1"/>
  <c r="AY70" i="1"/>
  <c r="AX70" i="1"/>
  <c r="AW70" i="1"/>
  <c r="AU70" i="1"/>
  <c r="AT70" i="1"/>
  <c r="AT26" i="1" s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D26" i="1" s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N26" i="1" s="1"/>
  <c r="M70" i="1"/>
  <c r="L70" i="1"/>
  <c r="K70" i="1"/>
  <c r="J70" i="1"/>
  <c r="I70" i="1"/>
  <c r="H70" i="1"/>
  <c r="G70" i="1"/>
  <c r="F70" i="1"/>
  <c r="E70" i="1"/>
  <c r="D70" i="1"/>
  <c r="C70" i="1"/>
  <c r="P57" i="1"/>
  <c r="BD55" i="1"/>
  <c r="BC55" i="1"/>
  <c r="BB55" i="1"/>
  <c r="BA55" i="1"/>
  <c r="BA27" i="1" s="1"/>
  <c r="AZ55" i="1"/>
  <c r="AY55" i="1"/>
  <c r="AX55" i="1"/>
  <c r="AW55" i="1"/>
  <c r="AU55" i="1"/>
  <c r="AT55" i="1"/>
  <c r="AS55" i="1"/>
  <c r="AR55" i="1"/>
  <c r="AR27" i="1" s="1"/>
  <c r="AQ55" i="1"/>
  <c r="AP55" i="1"/>
  <c r="AO55" i="1"/>
  <c r="AN55" i="1"/>
  <c r="AM55" i="1"/>
  <c r="AL55" i="1"/>
  <c r="AK55" i="1"/>
  <c r="AJ55" i="1"/>
  <c r="AJ27" i="1" s="1"/>
  <c r="AI55" i="1"/>
  <c r="AH55" i="1"/>
  <c r="AG55" i="1"/>
  <c r="AF55" i="1"/>
  <c r="AE55" i="1"/>
  <c r="AD55" i="1"/>
  <c r="AC55" i="1"/>
  <c r="AB55" i="1"/>
  <c r="AB27" i="1" s="1"/>
  <c r="AA55" i="1"/>
  <c r="Z55" i="1"/>
  <c r="Y55" i="1"/>
  <c r="X55" i="1"/>
  <c r="W55" i="1"/>
  <c r="V55" i="1"/>
  <c r="U55" i="1"/>
  <c r="T55" i="1"/>
  <c r="T27" i="1" s="1"/>
  <c r="S55" i="1"/>
  <c r="R55" i="1"/>
  <c r="Q55" i="1"/>
  <c r="P55" i="1"/>
  <c r="O55" i="1"/>
  <c r="N55" i="1"/>
  <c r="M55" i="1"/>
  <c r="L55" i="1"/>
  <c r="M27" i="1" s="1"/>
  <c r="K55" i="1"/>
  <c r="J55" i="1"/>
  <c r="I55" i="1"/>
  <c r="H55" i="1"/>
  <c r="G55" i="1"/>
  <c r="F55" i="1"/>
  <c r="E55" i="1"/>
  <c r="D55" i="1"/>
  <c r="E27" i="1" s="1"/>
  <c r="C55" i="1"/>
  <c r="BD54" i="1"/>
  <c r="BC54" i="1"/>
  <c r="BB54" i="1"/>
  <c r="BA54" i="1"/>
  <c r="AZ54" i="1"/>
  <c r="AY54" i="1"/>
  <c r="AX54" i="1"/>
  <c r="AX26" i="1" s="1"/>
  <c r="AW54" i="1"/>
  <c r="AU54" i="1"/>
  <c r="AT54" i="1"/>
  <c r="AS54" i="1"/>
  <c r="AR54" i="1"/>
  <c r="AQ54" i="1"/>
  <c r="AP54" i="1"/>
  <c r="AO54" i="1"/>
  <c r="AO26" i="1" s="1"/>
  <c r="AN54" i="1"/>
  <c r="AM54" i="1"/>
  <c r="AL54" i="1"/>
  <c r="AK54" i="1"/>
  <c r="AJ54" i="1"/>
  <c r="AI54" i="1"/>
  <c r="AH54" i="1"/>
  <c r="AG54" i="1"/>
  <c r="AG26" i="1" s="1"/>
  <c r="AF54" i="1"/>
  <c r="AE54" i="1"/>
  <c r="AD54" i="1"/>
  <c r="AC54" i="1"/>
  <c r="AB54" i="1"/>
  <c r="AA54" i="1"/>
  <c r="Z54" i="1"/>
  <c r="Y54" i="1"/>
  <c r="Y26" i="1" s="1"/>
  <c r="X54" i="1"/>
  <c r="W54" i="1"/>
  <c r="V54" i="1"/>
  <c r="U54" i="1"/>
  <c r="T54" i="1"/>
  <c r="S54" i="1"/>
  <c r="R54" i="1"/>
  <c r="Q54" i="1"/>
  <c r="Q26" i="1" s="1"/>
  <c r="P54" i="1"/>
  <c r="O54" i="1"/>
  <c r="N54" i="1"/>
  <c r="M54" i="1"/>
  <c r="L54" i="1"/>
  <c r="K54" i="1"/>
  <c r="J54" i="1"/>
  <c r="I54" i="1"/>
  <c r="J26" i="1" s="1"/>
  <c r="H54" i="1"/>
  <c r="G54" i="1"/>
  <c r="F54" i="1"/>
  <c r="E54" i="1"/>
  <c r="D54" i="1"/>
  <c r="C54" i="1"/>
  <c r="BD30" i="1"/>
  <c r="BC30" i="1"/>
  <c r="BC27" i="1" s="1"/>
  <c r="BB30" i="1"/>
  <c r="BA30" i="1"/>
  <c r="AZ30" i="1"/>
  <c r="AY30" i="1"/>
  <c r="AY27" i="1" s="1"/>
  <c r="AX30" i="1"/>
  <c r="AW30" i="1"/>
  <c r="AU30" i="1"/>
  <c r="AT30" i="1"/>
  <c r="AT27" i="1" s="1"/>
  <c r="AS30" i="1"/>
  <c r="AR30" i="1"/>
  <c r="AQ30" i="1"/>
  <c r="AP30" i="1"/>
  <c r="AP27" i="1" s="1"/>
  <c r="AO30" i="1"/>
  <c r="AN30" i="1"/>
  <c r="AM30" i="1"/>
  <c r="AL30" i="1"/>
  <c r="AL27" i="1" s="1"/>
  <c r="AK30" i="1"/>
  <c r="AJ30" i="1"/>
  <c r="AI30" i="1"/>
  <c r="AH30" i="1"/>
  <c r="AH27" i="1" s="1"/>
  <c r="AG30" i="1"/>
  <c r="AF30" i="1"/>
  <c r="AE30" i="1"/>
  <c r="AD30" i="1"/>
  <c r="AD27" i="1" s="1"/>
  <c r="AC30" i="1"/>
  <c r="AB30" i="1"/>
  <c r="AA30" i="1"/>
  <c r="Z30" i="1"/>
  <c r="Z27" i="1" s="1"/>
  <c r="Y30" i="1"/>
  <c r="X30" i="1"/>
  <c r="W30" i="1"/>
  <c r="V30" i="1"/>
  <c r="V27" i="1" s="1"/>
  <c r="U30" i="1"/>
  <c r="T30" i="1"/>
  <c r="S30" i="1"/>
  <c r="R30" i="1"/>
  <c r="R27" i="1" s="1"/>
  <c r="Q30" i="1"/>
  <c r="P30" i="1"/>
  <c r="O30" i="1"/>
  <c r="N30" i="1"/>
  <c r="M30" i="1"/>
  <c r="L30" i="1"/>
  <c r="K30" i="1"/>
  <c r="J30" i="1"/>
  <c r="J27" i="1" s="1"/>
  <c r="I30" i="1"/>
  <c r="H30" i="1"/>
  <c r="G30" i="1"/>
  <c r="F30" i="1"/>
  <c r="F27" i="1" s="1"/>
  <c r="E30" i="1"/>
  <c r="D30" i="1"/>
  <c r="C30" i="1"/>
  <c r="BD29" i="1"/>
  <c r="BC29" i="1"/>
  <c r="BB29" i="1"/>
  <c r="BA29" i="1"/>
  <c r="AZ29" i="1"/>
  <c r="AZ26" i="1" s="1"/>
  <c r="AY29" i="1"/>
  <c r="AX29" i="1"/>
  <c r="AW29" i="1"/>
  <c r="AU29" i="1"/>
  <c r="AT29" i="1"/>
  <c r="AS29" i="1"/>
  <c r="AR29" i="1"/>
  <c r="AQ29" i="1"/>
  <c r="AQ26" i="1" s="1"/>
  <c r="AP29" i="1"/>
  <c r="AO29" i="1"/>
  <c r="AN29" i="1"/>
  <c r="AM29" i="1"/>
  <c r="AL29" i="1"/>
  <c r="AK29" i="1"/>
  <c r="AJ29" i="1"/>
  <c r="AI29" i="1"/>
  <c r="AI26" i="1" s="1"/>
  <c r="AH29" i="1"/>
  <c r="AG29" i="1"/>
  <c r="AF29" i="1"/>
  <c r="AE29" i="1"/>
  <c r="AD29" i="1"/>
  <c r="AC29" i="1"/>
  <c r="AB29" i="1"/>
  <c r="AA29" i="1"/>
  <c r="AA26" i="1" s="1"/>
  <c r="Z29" i="1"/>
  <c r="Y29" i="1"/>
  <c r="X29" i="1"/>
  <c r="W29" i="1"/>
  <c r="V29" i="1"/>
  <c r="U29" i="1"/>
  <c r="T29" i="1"/>
  <c r="S29" i="1"/>
  <c r="S26" i="1" s="1"/>
  <c r="R29" i="1"/>
  <c r="Q29" i="1"/>
  <c r="P29" i="1"/>
  <c r="O29" i="1"/>
  <c r="N29" i="1"/>
  <c r="M29" i="1"/>
  <c r="L29" i="1"/>
  <c r="K29" i="1"/>
  <c r="K26" i="1" s="1"/>
  <c r="J29" i="1"/>
  <c r="I29" i="1"/>
  <c r="H29" i="1"/>
  <c r="G29" i="1"/>
  <c r="F29" i="1"/>
  <c r="E29" i="1"/>
  <c r="D29" i="1"/>
  <c r="C29" i="1"/>
  <c r="C26" i="1" s="1"/>
  <c r="AK27" i="1"/>
  <c r="N27" i="1"/>
  <c r="L27" i="1"/>
  <c r="H27" i="1"/>
  <c r="D27" i="1"/>
  <c r="BD26" i="1"/>
  <c r="BC26" i="1"/>
  <c r="BB26" i="1"/>
  <c r="AU26" i="1"/>
  <c r="AS26" i="1"/>
  <c r="AM26" i="1"/>
  <c r="AL26" i="1"/>
  <c r="AK26" i="1"/>
  <c r="AE26" i="1"/>
  <c r="AC26" i="1"/>
  <c r="W26" i="1"/>
  <c r="V26" i="1"/>
  <c r="U26" i="1"/>
  <c r="O26" i="1"/>
  <c r="M26" i="1"/>
  <c r="I26" i="1"/>
  <c r="G26" i="1"/>
  <c r="F26" i="1"/>
  <c r="E26" i="1"/>
  <c r="BD19" i="1"/>
  <c r="BC19" i="1"/>
  <c r="BB19" i="1"/>
  <c r="BA19" i="1"/>
  <c r="AZ19" i="1"/>
  <c r="AY19" i="1"/>
  <c r="AX19" i="1"/>
  <c r="AW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D13" i="1"/>
  <c r="BC13" i="1"/>
  <c r="BB13" i="1"/>
  <c r="BA13" i="1"/>
  <c r="AZ13" i="1"/>
  <c r="AY13" i="1"/>
  <c r="AX13" i="1"/>
  <c r="AW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D26" i="1" l="1"/>
  <c r="L26" i="1"/>
  <c r="T26" i="1"/>
  <c r="AB26" i="1"/>
  <c r="AJ26" i="1"/>
  <c r="AR26" i="1"/>
  <c r="BA26" i="1"/>
  <c r="H26" i="1"/>
  <c r="P26" i="1"/>
  <c r="X26" i="1"/>
  <c r="AF26" i="1"/>
  <c r="AN26" i="1"/>
  <c r="AW26" i="1"/>
  <c r="I27" i="1"/>
  <c r="Q27" i="1"/>
  <c r="Y27" i="1"/>
  <c r="AG27" i="1"/>
  <c r="AO27" i="1"/>
  <c r="AX27" i="1"/>
  <c r="P27" i="1"/>
  <c r="X27" i="1"/>
  <c r="AF27" i="1"/>
  <c r="AN27" i="1"/>
  <c r="AW27" i="1"/>
  <c r="G27" i="1"/>
  <c r="O27" i="1"/>
  <c r="W27" i="1"/>
  <c r="AE27" i="1"/>
  <c r="AM27" i="1"/>
  <c r="AU27" i="1"/>
  <c r="BD27" i="1"/>
  <c r="C27" i="1"/>
  <c r="K27" i="1"/>
  <c r="S27" i="1"/>
  <c r="AA27" i="1"/>
  <c r="AI27" i="1"/>
  <c r="AQ27" i="1"/>
  <c r="AZ27" i="1"/>
</calcChain>
</file>

<file path=xl/comments1.xml><?xml version="1.0" encoding="utf-8"?>
<comments xmlns="http://schemas.openxmlformats.org/spreadsheetml/2006/main">
  <authors>
    <author>Khalid7496</author>
  </authors>
  <commentList>
    <comment ref="AS16" authorId="0" shapeId="0">
      <text>
        <r>
          <rPr>
            <b/>
            <sz val="9"/>
            <color indexed="81"/>
            <rFont val="Tahoma"/>
            <family val="2"/>
          </rPr>
          <t>Khalid7496:</t>
        </r>
        <r>
          <rPr>
            <sz val="9"/>
            <color indexed="81"/>
            <rFont val="Tahoma"/>
            <family val="2"/>
          </rPr>
          <t xml:space="preserve">
The Data of Microfiance Banks has been included for the first time</t>
        </r>
      </text>
    </comment>
  </commentList>
</comments>
</file>

<file path=xl/sharedStrings.xml><?xml version="1.0" encoding="utf-8"?>
<sst xmlns="http://schemas.openxmlformats.org/spreadsheetml/2006/main" count="507" uniqueCount="148">
  <si>
    <t>Electronic Banking Statistics</t>
  </si>
  <si>
    <t xml:space="preserve">(Quarter-wise Data) </t>
  </si>
  <si>
    <t>Product/Item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</si>
  <si>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</si>
  <si>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</si>
  <si>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</si>
  <si>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</si>
  <si>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</si>
  <si>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</si>
  <si>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</si>
  <si>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</si>
  <si>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</si>
  <si>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</si>
  <si>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</si>
  <si>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</si>
  <si>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</si>
  <si>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</si>
  <si>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Q1</t>
  </si>
  <si>
    <t>Q2</t>
  </si>
  <si>
    <t>Q3</t>
  </si>
  <si>
    <t>Q4</t>
  </si>
  <si>
    <t>Number in Actual</t>
  </si>
  <si>
    <t>(Number in Actuals)</t>
  </si>
  <si>
    <t xml:space="preserve">1. Banking  Infrastructure </t>
  </si>
  <si>
    <t xml:space="preserve">1. E-Banking  Infrastructure </t>
  </si>
  <si>
    <t>Number of Banks' Branches</t>
  </si>
  <si>
    <t>Real Time Online Branches (RTOB)</t>
  </si>
  <si>
    <t>Automated  Teller  Machines (ATM)</t>
  </si>
  <si>
    <t>Point of  Sale (POS)</t>
  </si>
  <si>
    <t>2. Payment Cards</t>
  </si>
  <si>
    <t>Credit Cards</t>
  </si>
  <si>
    <t>Debit Cards</t>
  </si>
  <si>
    <t>Propritary ATMs only Cards</t>
  </si>
  <si>
    <t>Pre-Paid Cards</t>
  </si>
  <si>
    <t>Social Welfare Cards</t>
  </si>
  <si>
    <t>3. Registered Users</t>
  </si>
  <si>
    <t>Internet Banking Users</t>
  </si>
  <si>
    <t>Mobile Phone  Banking Users</t>
  </si>
  <si>
    <t>Call Center / IVR Users</t>
  </si>
  <si>
    <t>4. Number of Emerchants registered with Banks</t>
  </si>
  <si>
    <t>(Number in Thousands &amp; Amount in Million Rs.)</t>
  </si>
  <si>
    <t>4. E-Banking Financial Transactions</t>
  </si>
  <si>
    <t>5. E-Banking Financial Transactions</t>
  </si>
  <si>
    <t>Numbers in Thousands and Amount in Million</t>
  </si>
  <si>
    <t>Number of Transactions</t>
  </si>
  <si>
    <t>Amount</t>
  </si>
  <si>
    <t>4.1 ATM Transactions</t>
  </si>
  <si>
    <t>5.1 ATM Transactions</t>
  </si>
  <si>
    <t>i.   Cash Withdrawal</t>
  </si>
  <si>
    <t>ii.   Cash Deposit</t>
  </si>
  <si>
    <t>ii.   Cash Deposit/ Deposit of Payment Instruments</t>
  </si>
  <si>
    <t>iii.   Deposit of Payment Instrument</t>
  </si>
  <si>
    <t>iii.   Utility Bills Payment</t>
  </si>
  <si>
    <t>iv.   Utility Bills Payment</t>
  </si>
  <si>
    <t>iv.   Intra Bank Funds Transfer</t>
  </si>
  <si>
    <t>v.   A/c to A/c Funds Transfer</t>
  </si>
  <si>
    <t>v.   Inter Bank Funds Transfer</t>
  </si>
  <si>
    <t>vi.   Third Party A/c to A/c Funds Transfer</t>
  </si>
  <si>
    <t>vi.  Others</t>
  </si>
  <si>
    <t>4.2 POS Transactions</t>
  </si>
  <si>
    <t>5.2 POS Transactions</t>
  </si>
  <si>
    <t>4.3 RTOB Transactions</t>
  </si>
  <si>
    <t>5.3 RTOB Transactions</t>
  </si>
  <si>
    <t>i.   Real Time Cash Withdrawals</t>
  </si>
  <si>
    <t>i.   Real Time Cash Withdrawals (RTOBs  Branches )</t>
  </si>
  <si>
    <t>ii.   Real Time Cash Deposits</t>
  </si>
  <si>
    <t>ii.   Real Time Cash Deposits (RTOBs  Branches )</t>
  </si>
  <si>
    <t>iii.   Real Time A/c to A/c Funds Transfer</t>
  </si>
  <si>
    <t>iii.   Intra Bank Funds Transfer (RTOBs  Branches )</t>
  </si>
  <si>
    <t>iv.   Real Time 3rd Party A/c to A/c Funds Transfer</t>
  </si>
  <si>
    <t>4.4 Mobile Transactions</t>
  </si>
  <si>
    <t>5.4 Mobile Transactions</t>
  </si>
  <si>
    <t>i.   Payment Through Mobile</t>
  </si>
  <si>
    <t>ii.   Utility   Bills Payment</t>
  </si>
  <si>
    <t>iii.   A/c to A/c Funds Transfer</t>
  </si>
  <si>
    <t>iii.   Intra Bank Funds Transfer</t>
  </si>
  <si>
    <t>iv.   Third Party A/c to A/c Funds Transfer</t>
  </si>
  <si>
    <t>iv.   Inter Bank Funds Transfer</t>
  </si>
  <si>
    <t>4.5 Call Centre Transactions</t>
  </si>
  <si>
    <t>5.5 Call Centre Transactions</t>
  </si>
  <si>
    <t>i.   Payment Through Call Centre</t>
  </si>
  <si>
    <t>4.6 Internet Transactions</t>
  </si>
  <si>
    <t>5.6 Internet Transactions</t>
  </si>
  <si>
    <t>i.   Payment Through Internet</t>
  </si>
  <si>
    <t>5.7  eCommerce Transactions</t>
  </si>
  <si>
    <t>4.7  eCommerce Transactions</t>
  </si>
  <si>
    <t xml:space="preserve">              Number of Transactions</t>
  </si>
  <si>
    <t xml:space="preserve">              Amount</t>
  </si>
  <si>
    <t>5. E-Banking Non-Financial Transactions ('000)</t>
  </si>
  <si>
    <t xml:space="preserve">    6. E-Banking Non-Financial Transactions('000)</t>
  </si>
  <si>
    <t>ATMs</t>
  </si>
  <si>
    <t>Internet Banking</t>
  </si>
  <si>
    <t>Mobile Phone Banking</t>
  </si>
  <si>
    <t xml:space="preserve">Call Centers Banking </t>
  </si>
  <si>
    <t xml:space="preserve">    6. Paper Based Transcations</t>
  </si>
  <si>
    <t xml:space="preserve">    7. Paper Based Transcations</t>
  </si>
  <si>
    <t>Numbers in Thousands and Amount in Billion</t>
  </si>
  <si>
    <t xml:space="preserve">              Number of Transactions ('000)</t>
  </si>
  <si>
    <t xml:space="preserve">              Amount (Million Rs.)</t>
  </si>
  <si>
    <t xml:space="preserve">    7. PRISM System (RTGS)</t>
  </si>
  <si>
    <t xml:space="preserve">    8. PRISM System</t>
  </si>
  <si>
    <t>Numbers in Actuals and Amount in Billion</t>
  </si>
  <si>
    <t xml:space="preserve">              Number of Transactions (Actual)</t>
  </si>
  <si>
    <t xml:space="preserve">              Amount (Billion Rupees)</t>
  </si>
  <si>
    <t xml:space="preserve">  7.1  Securities Settlement</t>
  </si>
  <si>
    <t xml:space="preserve">  8.1  Securities Settlement</t>
  </si>
  <si>
    <t xml:space="preserve">  7.2  Interbank Funds Transfer </t>
  </si>
  <si>
    <t xml:space="preserve">  8.2  Interbank Funds Transfer </t>
  </si>
  <si>
    <t xml:space="preserve"> 7.3  Retails Cheques Clearing</t>
  </si>
  <si>
    <t xml:space="preserve"> 8.3  3rd Party Customers Transfers</t>
  </si>
  <si>
    <t xml:space="preserve"> 8.4  Retails Cheques Clearing</t>
  </si>
  <si>
    <t>This data is based on Banks' reporting to PSD</t>
  </si>
  <si>
    <t>1,2 &amp; 3 are in Actual Numbers as on Position</t>
  </si>
  <si>
    <t>4. Numbers in Thousands and Amount in Million-PKR During the Period position</t>
  </si>
  <si>
    <t>Only the available data is presented.</t>
  </si>
  <si>
    <t xml:space="preserve">State Bank of Pakistan </t>
  </si>
  <si>
    <t>(Payment Systems Department)</t>
  </si>
  <si>
    <t>Karachi</t>
  </si>
  <si>
    <t>1. Only Available Data is Presented in this file.</t>
  </si>
  <si>
    <t>2.Data is compiled on the basis of Commerical Banks Reporting. The Microfinance Banks Data have been include from Q2FY16 to ownward.</t>
  </si>
  <si>
    <t>3. Banks Report Payment Systems Data on Quarterly Basis as required Vide PSD Master Circular/2005 dated 27th August,2005</t>
  </si>
  <si>
    <t xml:space="preserve">4. PSD's  Master Circular is available at </t>
  </si>
  <si>
    <t>http://www.sbp.org.pk/psd/2005/C1.htm</t>
  </si>
  <si>
    <t xml:space="preserve">5. Definitions of the Data Variables are available in Annexure D of the said PSD Master Circular </t>
  </si>
  <si>
    <t xml:space="preserve">6. PSD revised Master Circular </t>
  </si>
  <si>
    <t>http://www.sbp.org.pk/psd/2016/C3.htm</t>
  </si>
  <si>
    <t xml:space="preserve">7. PSD revised Master Circular letter  </t>
  </si>
  <si>
    <t>http://www.sbp.org.pk/psd/2016/CL7.htm</t>
  </si>
  <si>
    <t>Fiscal Year</t>
  </si>
  <si>
    <t>Q1+Q2+Q3+Q4</t>
  </si>
  <si>
    <t>Fiscal Year(FY)</t>
  </si>
  <si>
    <t>July-June</t>
  </si>
  <si>
    <t>FY2005-2006</t>
  </si>
  <si>
    <t>FY2006-2007</t>
  </si>
  <si>
    <t>FY2007-2008</t>
  </si>
  <si>
    <t>FY2008-2009</t>
  </si>
  <si>
    <t>FY2009-2010</t>
  </si>
  <si>
    <t>.</t>
  </si>
  <si>
    <t>July-September</t>
  </si>
  <si>
    <t>October-December</t>
  </si>
  <si>
    <t>January-March</t>
  </si>
  <si>
    <t>April-June</t>
  </si>
  <si>
    <t>Contact Team</t>
  </si>
  <si>
    <t>1. PSD Data Team</t>
  </si>
  <si>
    <t>PSD-Data@sbp.org.pk</t>
  </si>
  <si>
    <t>Payment Systems Department</t>
  </si>
  <si>
    <t>4th Floor</t>
  </si>
  <si>
    <t>karachi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</si>
</sst>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4"/>
      <name val="Times New Roman Bold"/>
    </font>
    <font>
      <sz val="10"/>
      <name val="Times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Times New Roman Bold"/>
    </font>
    <font>
      <sz val="9"/>
      <name val="Times New Roman Bold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color rgb="FFFF0000"/>
      <name val="Times New Roman"/>
      <family val="1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7.5"/>
      <color rgb="FF000066"/>
      <name val="Arial"/>
      <family val="2"/>
    </font>
    <font>
      <u/>
      <sz val="11"/>
      <color theme="10"/>
      <name val="Calibri"/>
      <family val="2"/>
    </font>
    <font>
      <b/>
      <sz val="7.5"/>
      <color rgb="FF000066"/>
      <name val="Verdana"/>
      <family val="2"/>
    </font>
    <font>
      <b/>
      <sz val="11"/>
      <color rgb="FF00009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2" fillId="0" borderId="0" xfId="1" applyFont="1" applyFill="1"/>
    <xf numFmtId="0" fontId="2" fillId="0" borderId="0" xfId="2" applyFont="1" applyFill="1"/>
    <xf numFmtId="0" fontId="3" fillId="0" borderId="0" xfId="1" applyFont="1" applyFill="1"/>
    <xf numFmtId="0" fontId="2" fillId="2" borderId="0" xfId="1" applyFont="1" applyFill="1"/>
    <xf numFmtId="0" fontId="2" fillId="0" borderId="0" xfId="1" applyFont="1" applyFill="1" applyBorder="1"/>
    <xf numFmtId="0" fontId="5" fillId="0" borderId="0" xfId="2" applyFont="1" applyFill="1" applyAlignment="1">
      <alignment horizontal="center"/>
    </xf>
    <xf numFmtId="49" fontId="6" fillId="0" borderId="0" xfId="2" applyNumberFormat="1" applyFont="1" applyFill="1" applyBorder="1" applyAlignment="1"/>
    <xf numFmtId="49" fontId="7" fillId="0" borderId="0" xfId="2" applyNumberFormat="1" applyFont="1" applyFill="1" applyAlignment="1"/>
    <xf numFmtId="0" fontId="2" fillId="3" borderId="0" xfId="1" applyFont="1" applyFill="1"/>
    <xf numFmtId="49" fontId="8" fillId="3" borderId="2" xfId="2" applyNumberFormat="1" applyFont="1" applyFill="1" applyBorder="1" applyAlignment="1">
      <alignment horizontal="center" vertical="center"/>
    </xf>
    <xf numFmtId="49" fontId="8" fillId="3" borderId="8" xfId="2" applyNumberFormat="1" applyFont="1" applyFill="1" applyBorder="1" applyAlignment="1">
      <alignment horizontal="center" vertical="center"/>
    </xf>
    <xf numFmtId="49" fontId="8" fillId="3" borderId="9" xfId="2" applyNumberFormat="1" applyFont="1" applyFill="1" applyBorder="1" applyAlignment="1">
      <alignment horizontal="center" vertical="center"/>
    </xf>
    <xf numFmtId="49" fontId="8" fillId="3" borderId="7" xfId="2" applyNumberFormat="1" applyFont="1" applyFill="1" applyBorder="1" applyAlignment="1">
      <alignment horizontal="center" vertical="center"/>
    </xf>
    <xf numFmtId="49" fontId="8" fillId="3" borderId="10" xfId="2" applyNumberFormat="1" applyFont="1" applyFill="1" applyBorder="1" applyAlignment="1">
      <alignment horizontal="center" vertical="center"/>
    </xf>
    <xf numFmtId="49" fontId="8" fillId="4" borderId="12" xfId="2" applyNumberFormat="1" applyFont="1" applyFill="1" applyBorder="1" applyAlignment="1">
      <alignment horizontal="left" vertical="center"/>
    </xf>
    <xf numFmtId="49" fontId="8" fillId="0" borderId="12" xfId="2" applyNumberFormat="1" applyFont="1" applyFill="1" applyBorder="1" applyAlignment="1">
      <alignment horizontal="center" vertical="center"/>
    </xf>
    <xf numFmtId="49" fontId="9" fillId="0" borderId="12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4" xfId="2" applyNumberFormat="1" applyFont="1" applyFill="1" applyBorder="1" applyAlignment="1">
      <alignment horizontal="center" vertical="center"/>
    </xf>
    <xf numFmtId="49" fontId="9" fillId="0" borderId="14" xfId="2" applyNumberFormat="1" applyFont="1" applyFill="1" applyBorder="1" applyAlignment="1">
      <alignment horizontal="center" vertical="center"/>
    </xf>
    <xf numFmtId="49" fontId="7" fillId="0" borderId="15" xfId="2" applyNumberFormat="1" applyFont="1" applyFill="1" applyBorder="1" applyAlignment="1"/>
    <xf numFmtId="0" fontId="2" fillId="0" borderId="15" xfId="1" applyFont="1" applyFill="1" applyBorder="1"/>
    <xf numFmtId="0" fontId="2" fillId="0" borderId="15" xfId="2" applyFont="1" applyFill="1" applyBorder="1"/>
    <xf numFmtId="49" fontId="10" fillId="0" borderId="15" xfId="2" applyNumberFormat="1" applyFont="1" applyFill="1" applyBorder="1" applyAlignment="1"/>
    <xf numFmtId="0" fontId="2" fillId="2" borderId="15" xfId="1" applyFont="1" applyFill="1" applyBorder="1"/>
    <xf numFmtId="0" fontId="2" fillId="2" borderId="13" xfId="1" applyFont="1" applyFill="1" applyBorder="1"/>
    <xf numFmtId="49" fontId="10" fillId="0" borderId="13" xfId="2" applyNumberFormat="1" applyFont="1" applyFill="1" applyBorder="1" applyAlignment="1"/>
    <xf numFmtId="49" fontId="6" fillId="0" borderId="15" xfId="2" applyNumberFormat="1" applyFont="1" applyFill="1" applyBorder="1" applyAlignment="1">
      <alignment horizontal="left" indent="1"/>
    </xf>
    <xf numFmtId="41" fontId="6" fillId="0" borderId="15" xfId="2" applyNumberFormat="1" applyFont="1" applyFill="1" applyBorder="1" applyAlignment="1">
      <alignment horizontal="left" indent="1"/>
    </xf>
    <xf numFmtId="164" fontId="6" fillId="0" borderId="15" xfId="3" applyNumberFormat="1" applyFont="1" applyFill="1" applyBorder="1" applyAlignment="1">
      <alignment horizontal="left" indent="1"/>
    </xf>
    <xf numFmtId="164" fontId="6" fillId="2" borderId="15" xfId="3" applyNumberFormat="1" applyFont="1" applyFill="1" applyBorder="1" applyAlignment="1">
      <alignment horizontal="left" indent="1"/>
    </xf>
    <xf numFmtId="164" fontId="6" fillId="2" borderId="13" xfId="3" applyNumberFormat="1" applyFont="1" applyFill="1" applyBorder="1" applyAlignment="1">
      <alignment horizontal="left" indent="1"/>
    </xf>
    <xf numFmtId="49" fontId="6" fillId="0" borderId="13" xfId="2" applyNumberFormat="1" applyFont="1" applyFill="1" applyBorder="1" applyAlignment="1">
      <alignment horizontal="left" indent="1"/>
    </xf>
    <xf numFmtId="49" fontId="11" fillId="0" borderId="15" xfId="2" applyNumberFormat="1" applyFont="1" applyFill="1" applyBorder="1" applyAlignment="1">
      <alignment horizontal="left" indent="1"/>
    </xf>
    <xf numFmtId="49" fontId="11" fillId="0" borderId="13" xfId="2" applyNumberFormat="1" applyFont="1" applyFill="1" applyBorder="1" applyAlignment="1">
      <alignment horizontal="left" indent="1"/>
    </xf>
    <xf numFmtId="164" fontId="2" fillId="0" borderId="0" xfId="1" applyNumberFormat="1" applyFont="1" applyFill="1" applyBorder="1"/>
    <xf numFmtId="41" fontId="7" fillId="0" borderId="15" xfId="2" applyNumberFormat="1" applyFont="1" applyFill="1" applyBorder="1" applyAlignment="1">
      <alignment horizontal="left" indent="1"/>
    </xf>
    <xf numFmtId="41" fontId="7" fillId="2" borderId="15" xfId="2" applyNumberFormat="1" applyFont="1" applyFill="1" applyBorder="1" applyAlignment="1">
      <alignment horizontal="left" indent="1"/>
    </xf>
    <xf numFmtId="41" fontId="7" fillId="2" borderId="13" xfId="2" applyNumberFormat="1" applyFont="1" applyFill="1" applyBorder="1" applyAlignment="1">
      <alignment horizontal="left" indent="1"/>
    </xf>
    <xf numFmtId="0" fontId="12" fillId="0" borderId="0" xfId="1" applyFont="1" applyFill="1"/>
    <xf numFmtId="0" fontId="12" fillId="0" borderId="0" xfId="1" applyFont="1" applyFill="1" applyBorder="1"/>
    <xf numFmtId="49" fontId="8" fillId="4" borderId="15" xfId="2" applyNumberFormat="1" applyFont="1" applyFill="1" applyBorder="1" applyAlignment="1">
      <alignment horizontal="left" vertical="center"/>
    </xf>
    <xf numFmtId="164" fontId="7" fillId="2" borderId="15" xfId="3" applyNumberFormat="1" applyFont="1" applyFill="1" applyBorder="1" applyAlignment="1">
      <alignment horizontal="center"/>
    </xf>
    <xf numFmtId="164" fontId="7" fillId="2" borderId="13" xfId="3" applyNumberFormat="1" applyFont="1" applyFill="1" applyBorder="1" applyAlignment="1">
      <alignment horizontal="center"/>
    </xf>
    <xf numFmtId="41" fontId="6" fillId="5" borderId="15" xfId="2" applyNumberFormat="1" applyFont="1" applyFill="1" applyBorder="1" applyAlignment="1">
      <alignment horizontal="left" indent="1"/>
    </xf>
    <xf numFmtId="164" fontId="6" fillId="5" borderId="15" xfId="3" applyNumberFormat="1" applyFont="1" applyFill="1" applyBorder="1" applyAlignment="1">
      <alignment horizontal="left" indent="1"/>
    </xf>
    <xf numFmtId="0" fontId="2" fillId="5" borderId="15" xfId="1" applyFont="1" applyFill="1" applyBorder="1"/>
    <xf numFmtId="0" fontId="2" fillId="6" borderId="0" xfId="1" applyFont="1" applyFill="1"/>
    <xf numFmtId="49" fontId="7" fillId="6" borderId="15" xfId="2" applyNumberFormat="1" applyFont="1" applyFill="1" applyBorder="1" applyAlignment="1">
      <alignment horizontal="left" indent="1"/>
    </xf>
    <xf numFmtId="41" fontId="6" fillId="6" borderId="15" xfId="2" applyNumberFormat="1" applyFont="1" applyFill="1" applyBorder="1" applyAlignment="1">
      <alignment horizontal="left" indent="1"/>
    </xf>
    <xf numFmtId="164" fontId="6" fillId="6" borderId="15" xfId="3" applyNumberFormat="1" applyFont="1" applyFill="1" applyBorder="1" applyAlignment="1">
      <alignment horizontal="left" indent="1"/>
    </xf>
    <xf numFmtId="0" fontId="2" fillId="6" borderId="15" xfId="1" applyFont="1" applyFill="1" applyBorder="1"/>
    <xf numFmtId="49" fontId="10" fillId="6" borderId="15" xfId="2" applyNumberFormat="1" applyFont="1" applyFill="1" applyBorder="1" applyAlignment="1">
      <alignment horizontal="left" indent="1"/>
    </xf>
    <xf numFmtId="0" fontId="2" fillId="6" borderId="13" xfId="1" applyFont="1" applyFill="1" applyBorder="1"/>
    <xf numFmtId="49" fontId="10" fillId="6" borderId="13" xfId="2" applyNumberFormat="1" applyFont="1" applyFill="1" applyBorder="1" applyAlignment="1">
      <alignment horizontal="left" indent="1"/>
    </xf>
    <xf numFmtId="49" fontId="6" fillId="6" borderId="15" xfId="2" applyNumberFormat="1" applyFont="1" applyFill="1" applyBorder="1" applyAlignment="1">
      <alignment horizontal="left" indent="2"/>
    </xf>
    <xf numFmtId="49" fontId="11" fillId="6" borderId="15" xfId="2" applyNumberFormat="1" applyFont="1" applyFill="1" applyBorder="1" applyAlignment="1">
      <alignment horizontal="left" indent="2"/>
    </xf>
    <xf numFmtId="164" fontId="6" fillId="6" borderId="13" xfId="3" applyNumberFormat="1" applyFont="1" applyFill="1" applyBorder="1" applyAlignment="1">
      <alignment horizontal="left" indent="1"/>
    </xf>
    <xf numFmtId="49" fontId="11" fillId="6" borderId="13" xfId="2" applyNumberFormat="1" applyFont="1" applyFill="1" applyBorder="1" applyAlignment="1">
      <alignment horizontal="left" indent="2"/>
    </xf>
    <xf numFmtId="0" fontId="2" fillId="8" borderId="0" xfId="1" applyFont="1" applyFill="1"/>
    <xf numFmtId="49" fontId="6" fillId="8" borderId="15" xfId="2" applyNumberFormat="1" applyFont="1" applyFill="1" applyBorder="1" applyAlignment="1">
      <alignment horizontal="left" indent="3"/>
    </xf>
    <xf numFmtId="41" fontId="6" fillId="8" borderId="15" xfId="2" applyNumberFormat="1" applyFont="1" applyFill="1" applyBorder="1" applyAlignment="1">
      <alignment horizontal="left" indent="1"/>
    </xf>
    <xf numFmtId="164" fontId="6" fillId="8" borderId="15" xfId="3" applyNumberFormat="1" applyFont="1" applyFill="1" applyBorder="1" applyAlignment="1">
      <alignment horizontal="left" indent="1"/>
    </xf>
    <xf numFmtId="49" fontId="11" fillId="8" borderId="15" xfId="2" applyNumberFormat="1" applyFont="1" applyFill="1" applyBorder="1" applyAlignment="1">
      <alignment horizontal="left" indent="3"/>
    </xf>
    <xf numFmtId="0" fontId="2" fillId="8" borderId="15" xfId="1" applyFont="1" applyFill="1" applyBorder="1"/>
    <xf numFmtId="0" fontId="2" fillId="8" borderId="13" xfId="1" applyFont="1" applyFill="1" applyBorder="1"/>
    <xf numFmtId="49" fontId="11" fillId="8" borderId="13" xfId="2" applyNumberFormat="1" applyFont="1" applyFill="1" applyBorder="1" applyAlignment="1">
      <alignment horizontal="left" indent="3"/>
    </xf>
    <xf numFmtId="49" fontId="6" fillId="8" borderId="15" xfId="2" applyNumberFormat="1" applyFont="1" applyFill="1" applyBorder="1" applyAlignment="1">
      <alignment horizontal="left" indent="6"/>
    </xf>
    <xf numFmtId="49" fontId="11" fillId="8" borderId="15" xfId="2" applyNumberFormat="1" applyFont="1" applyFill="1" applyBorder="1" applyAlignment="1">
      <alignment horizontal="left" indent="6"/>
    </xf>
    <xf numFmtId="164" fontId="6" fillId="8" borderId="13" xfId="3" applyNumberFormat="1" applyFont="1" applyFill="1" applyBorder="1" applyAlignment="1">
      <alignment horizontal="left" indent="1"/>
    </xf>
    <xf numFmtId="49" fontId="11" fillId="8" borderId="13" xfId="2" applyNumberFormat="1" applyFont="1" applyFill="1" applyBorder="1" applyAlignment="1">
      <alignment horizontal="left" indent="6"/>
    </xf>
    <xf numFmtId="49" fontId="7" fillId="8" borderId="15" xfId="2" applyNumberFormat="1" applyFont="1" applyFill="1" applyBorder="1" applyAlignment="1"/>
    <xf numFmtId="49" fontId="10" fillId="8" borderId="15" xfId="2" applyNumberFormat="1" applyFont="1" applyFill="1" applyBorder="1" applyAlignment="1">
      <alignment horizontal="left" indent="1"/>
    </xf>
    <xf numFmtId="49" fontId="10" fillId="8" borderId="13" xfId="2" applyNumberFormat="1" applyFont="1" applyFill="1" applyBorder="1" applyAlignment="1">
      <alignment horizontal="left" indent="1"/>
    </xf>
    <xf numFmtId="49" fontId="11" fillId="8" borderId="15" xfId="2" applyNumberFormat="1" applyFont="1" applyFill="1" applyBorder="1" applyAlignment="1">
      <alignment horizontal="left" indent="2"/>
    </xf>
    <xf numFmtId="49" fontId="11" fillId="8" borderId="13" xfId="2" applyNumberFormat="1" applyFont="1" applyFill="1" applyBorder="1" applyAlignment="1">
      <alignment horizontal="left" indent="2"/>
    </xf>
    <xf numFmtId="49" fontId="7" fillId="9" borderId="15" xfId="2" applyNumberFormat="1" applyFont="1" applyFill="1" applyBorder="1" applyAlignment="1"/>
    <xf numFmtId="0" fontId="2" fillId="3" borderId="15" xfId="1" applyFont="1" applyFill="1" applyBorder="1"/>
    <xf numFmtId="49" fontId="7" fillId="3" borderId="15" xfId="2" applyNumberFormat="1" applyFont="1" applyFill="1" applyBorder="1" applyAlignment="1"/>
    <xf numFmtId="41" fontId="6" fillId="3" borderId="15" xfId="2" applyNumberFormat="1" applyFont="1" applyFill="1" applyBorder="1" applyAlignment="1">
      <alignment horizontal="left" indent="1"/>
    </xf>
    <xf numFmtId="164" fontId="6" fillId="3" borderId="15" xfId="3" applyNumberFormat="1" applyFont="1" applyFill="1" applyBorder="1" applyAlignment="1">
      <alignment horizontal="left" indent="1"/>
    </xf>
    <xf numFmtId="165" fontId="14" fillId="3" borderId="15" xfId="3" applyNumberFormat="1" applyFont="1" applyFill="1" applyBorder="1" applyAlignment="1">
      <alignment horizontal="center"/>
    </xf>
    <xf numFmtId="49" fontId="11" fillId="3" borderId="15" xfId="2" applyNumberFormat="1" applyFont="1" applyFill="1" applyBorder="1" applyAlignment="1">
      <alignment horizontal="left" indent="2"/>
    </xf>
    <xf numFmtId="0" fontId="2" fillId="9" borderId="15" xfId="1" applyFont="1" applyFill="1" applyBorder="1"/>
    <xf numFmtId="41" fontId="6" fillId="9" borderId="15" xfId="2" applyNumberFormat="1" applyFont="1" applyFill="1" applyBorder="1" applyAlignment="1">
      <alignment horizontal="left" indent="1"/>
    </xf>
    <xf numFmtId="164" fontId="6" fillId="9" borderId="15" xfId="3" applyNumberFormat="1" applyFont="1" applyFill="1" applyBorder="1" applyAlignment="1">
      <alignment horizontal="left" indent="1"/>
    </xf>
    <xf numFmtId="49" fontId="11" fillId="9" borderId="15" xfId="2" applyNumberFormat="1" applyFont="1" applyFill="1" applyBorder="1" applyAlignment="1">
      <alignment horizontal="left" indent="2"/>
    </xf>
    <xf numFmtId="41" fontId="15" fillId="9" borderId="15" xfId="1" applyNumberFormat="1" applyFont="1" applyFill="1" applyBorder="1"/>
    <xf numFmtId="49" fontId="6" fillId="9" borderId="15" xfId="2" applyNumberFormat="1" applyFont="1" applyFill="1" applyBorder="1" applyAlignment="1"/>
    <xf numFmtId="0" fontId="16" fillId="9" borderId="15" xfId="1" applyFont="1" applyFill="1" applyBorder="1"/>
    <xf numFmtId="49" fontId="16" fillId="9" borderId="15" xfId="2" applyNumberFormat="1" applyFont="1" applyFill="1" applyBorder="1" applyAlignment="1"/>
    <xf numFmtId="0" fontId="2" fillId="9" borderId="15" xfId="2" applyFont="1" applyFill="1" applyBorder="1"/>
    <xf numFmtId="49" fontId="16" fillId="9" borderId="15" xfId="2" applyNumberFormat="1" applyFont="1" applyFill="1" applyBorder="1" applyAlignment="1">
      <alignment horizontal="left"/>
    </xf>
    <xf numFmtId="0" fontId="16" fillId="0" borderId="0" xfId="1" applyFont="1" applyFill="1" applyBorder="1"/>
    <xf numFmtId="0" fontId="16" fillId="0" borderId="0" xfId="1" applyFont="1" applyFill="1"/>
    <xf numFmtId="49" fontId="16" fillId="7" borderId="15" xfId="2" applyNumberFormat="1" applyFont="1" applyFill="1" applyBorder="1" applyAlignment="1">
      <alignment horizontal="left"/>
    </xf>
    <xf numFmtId="0" fontId="16" fillId="7" borderId="15" xfId="1" applyFont="1" applyFill="1" applyBorder="1"/>
    <xf numFmtId="49" fontId="10" fillId="8" borderId="15" xfId="2" applyNumberFormat="1" applyFont="1" applyFill="1" applyBorder="1" applyAlignment="1"/>
    <xf numFmtId="0" fontId="2" fillId="8" borderId="16" xfId="1" applyFont="1" applyFill="1" applyBorder="1" applyAlignment="1">
      <alignment horizontal="center"/>
    </xf>
    <xf numFmtId="49" fontId="10" fillId="8" borderId="13" xfId="2" applyNumberFormat="1" applyFont="1" applyFill="1" applyBorder="1" applyAlignment="1"/>
    <xf numFmtId="49" fontId="6" fillId="8" borderId="15" xfId="2" applyNumberFormat="1" applyFont="1" applyFill="1" applyBorder="1" applyAlignment="1">
      <alignment horizontal="left" indent="1"/>
    </xf>
    <xf numFmtId="49" fontId="11" fillId="8" borderId="15" xfId="2" applyNumberFormat="1" applyFont="1" applyFill="1" applyBorder="1" applyAlignment="1">
      <alignment horizontal="left" indent="1"/>
    </xf>
    <xf numFmtId="49" fontId="11" fillId="8" borderId="13" xfId="2" applyNumberFormat="1" applyFont="1" applyFill="1" applyBorder="1" applyAlignment="1">
      <alignment horizontal="left" indent="1"/>
    </xf>
    <xf numFmtId="0" fontId="2" fillId="10" borderId="0" xfId="1" applyFont="1" applyFill="1"/>
    <xf numFmtId="49" fontId="7" fillId="10" borderId="15" xfId="2" applyNumberFormat="1" applyFont="1" applyFill="1" applyBorder="1" applyAlignment="1">
      <alignment horizontal="left" indent="1"/>
    </xf>
    <xf numFmtId="41" fontId="6" fillId="10" borderId="15" xfId="2" applyNumberFormat="1" applyFont="1" applyFill="1" applyBorder="1" applyAlignment="1">
      <alignment horizontal="left" indent="1"/>
    </xf>
    <xf numFmtId="164" fontId="6" fillId="10" borderId="15" xfId="3" applyNumberFormat="1" applyFont="1" applyFill="1" applyBorder="1" applyAlignment="1">
      <alignment horizontal="left" indent="1"/>
    </xf>
    <xf numFmtId="49" fontId="10" fillId="10" borderId="15" xfId="2" applyNumberFormat="1" applyFont="1" applyFill="1" applyBorder="1" applyAlignment="1">
      <alignment horizontal="left" indent="1"/>
    </xf>
    <xf numFmtId="0" fontId="2" fillId="10" borderId="15" xfId="1" applyFont="1" applyFill="1" applyBorder="1"/>
    <xf numFmtId="0" fontId="2" fillId="10" borderId="13" xfId="1" applyFont="1" applyFill="1" applyBorder="1"/>
    <xf numFmtId="49" fontId="10" fillId="10" borderId="13" xfId="2" applyNumberFormat="1" applyFont="1" applyFill="1" applyBorder="1" applyAlignment="1">
      <alignment horizontal="left" indent="1"/>
    </xf>
    <xf numFmtId="49" fontId="6" fillId="10" borderId="15" xfId="2" applyNumberFormat="1" applyFont="1" applyFill="1" applyBorder="1" applyAlignment="1">
      <alignment horizontal="left" indent="2"/>
    </xf>
    <xf numFmtId="49" fontId="11" fillId="10" borderId="15" xfId="2" applyNumberFormat="1" applyFont="1" applyFill="1" applyBorder="1" applyAlignment="1">
      <alignment horizontal="left" indent="2"/>
    </xf>
    <xf numFmtId="41" fontId="6" fillId="10" borderId="13" xfId="2" applyNumberFormat="1" applyFont="1" applyFill="1" applyBorder="1" applyAlignment="1">
      <alignment horizontal="left" indent="1"/>
    </xf>
    <xf numFmtId="49" fontId="11" fillId="10" borderId="13" xfId="2" applyNumberFormat="1" applyFont="1" applyFill="1" applyBorder="1" applyAlignment="1">
      <alignment horizontal="left" indent="2"/>
    </xf>
    <xf numFmtId="49" fontId="6" fillId="10" borderId="15" xfId="2" applyNumberFormat="1" applyFont="1" applyFill="1" applyBorder="1" applyAlignment="1">
      <alignment horizontal="left" indent="3"/>
    </xf>
    <xf numFmtId="49" fontId="11" fillId="10" borderId="15" xfId="2" applyNumberFormat="1" applyFont="1" applyFill="1" applyBorder="1" applyAlignment="1">
      <alignment horizontal="left" indent="3"/>
    </xf>
    <xf numFmtId="49" fontId="11" fillId="10" borderId="13" xfId="2" applyNumberFormat="1" applyFont="1" applyFill="1" applyBorder="1" applyAlignment="1">
      <alignment horizontal="left" indent="3"/>
    </xf>
    <xf numFmtId="49" fontId="6" fillId="10" borderId="15" xfId="2" applyNumberFormat="1" applyFont="1" applyFill="1" applyBorder="1" applyAlignment="1">
      <alignment horizontal="left" indent="6"/>
    </xf>
    <xf numFmtId="49" fontId="11" fillId="10" borderId="15" xfId="2" applyNumberFormat="1" applyFont="1" applyFill="1" applyBorder="1" applyAlignment="1">
      <alignment horizontal="left" indent="6"/>
    </xf>
    <xf numFmtId="164" fontId="6" fillId="10" borderId="13" xfId="3" applyNumberFormat="1" applyFont="1" applyFill="1" applyBorder="1" applyAlignment="1">
      <alignment horizontal="left" indent="1"/>
    </xf>
    <xf numFmtId="49" fontId="11" fillId="10" borderId="13" xfId="2" applyNumberFormat="1" applyFont="1" applyFill="1" applyBorder="1" applyAlignment="1">
      <alignment horizontal="left" indent="6"/>
    </xf>
    <xf numFmtId="43" fontId="6" fillId="10" borderId="15" xfId="3" applyNumberFormat="1" applyFont="1" applyFill="1" applyBorder="1" applyAlignment="1">
      <alignment horizontal="left" indent="1"/>
    </xf>
    <xf numFmtId="49" fontId="6" fillId="10" borderId="15" xfId="2" applyNumberFormat="1" applyFont="1" applyFill="1" applyBorder="1" applyAlignment="1">
      <alignment horizontal="left" indent="4"/>
    </xf>
    <xf numFmtId="49" fontId="11" fillId="10" borderId="15" xfId="2" applyNumberFormat="1" applyFont="1" applyFill="1" applyBorder="1" applyAlignment="1">
      <alignment horizontal="left" indent="4"/>
    </xf>
    <xf numFmtId="49" fontId="11" fillId="10" borderId="13" xfId="2" applyNumberFormat="1" applyFont="1" applyFill="1" applyBorder="1" applyAlignment="1">
      <alignment horizontal="left" indent="4"/>
    </xf>
    <xf numFmtId="0" fontId="2" fillId="11" borderId="0" xfId="1" applyFont="1" applyFill="1"/>
    <xf numFmtId="49" fontId="7" fillId="11" borderId="15" xfId="2" applyNumberFormat="1" applyFont="1" applyFill="1" applyBorder="1" applyAlignment="1">
      <alignment horizontal="left" indent="1"/>
    </xf>
    <xf numFmtId="41" fontId="6" fillId="11" borderId="15" xfId="2" applyNumberFormat="1" applyFont="1" applyFill="1" applyBorder="1" applyAlignment="1">
      <alignment horizontal="left" indent="1"/>
    </xf>
    <xf numFmtId="164" fontId="6" fillId="11" borderId="15" xfId="3" applyNumberFormat="1" applyFont="1" applyFill="1" applyBorder="1" applyAlignment="1">
      <alignment horizontal="left" indent="1"/>
    </xf>
    <xf numFmtId="0" fontId="2" fillId="11" borderId="15" xfId="1" applyFont="1" applyFill="1" applyBorder="1"/>
    <xf numFmtId="49" fontId="10" fillId="11" borderId="15" xfId="2" applyNumberFormat="1" applyFont="1" applyFill="1" applyBorder="1" applyAlignment="1">
      <alignment horizontal="left" indent="1"/>
    </xf>
    <xf numFmtId="0" fontId="2" fillId="11" borderId="13" xfId="1" applyFont="1" applyFill="1" applyBorder="1"/>
    <xf numFmtId="49" fontId="10" fillId="11" borderId="13" xfId="2" applyNumberFormat="1" applyFont="1" applyFill="1" applyBorder="1" applyAlignment="1">
      <alignment horizontal="left" indent="1"/>
    </xf>
    <xf numFmtId="49" fontId="6" fillId="11" borderId="15" xfId="2" applyNumberFormat="1" applyFont="1" applyFill="1" applyBorder="1" applyAlignment="1">
      <alignment horizontal="left" indent="2"/>
    </xf>
    <xf numFmtId="49" fontId="11" fillId="11" borderId="15" xfId="2" applyNumberFormat="1" applyFont="1" applyFill="1" applyBorder="1" applyAlignment="1">
      <alignment horizontal="left" indent="2"/>
    </xf>
    <xf numFmtId="164" fontId="6" fillId="11" borderId="13" xfId="3" applyNumberFormat="1" applyFont="1" applyFill="1" applyBorder="1" applyAlignment="1">
      <alignment horizontal="left" indent="1"/>
    </xf>
    <xf numFmtId="49" fontId="11" fillId="11" borderId="13" xfId="2" applyNumberFormat="1" applyFont="1" applyFill="1" applyBorder="1" applyAlignment="1">
      <alignment horizontal="left" indent="2"/>
    </xf>
    <xf numFmtId="49" fontId="7" fillId="8" borderId="15" xfId="2" applyNumberFormat="1" applyFont="1" applyFill="1" applyBorder="1" applyAlignment="1">
      <alignment horizontal="left" indent="1"/>
    </xf>
    <xf numFmtId="49" fontId="6" fillId="8" borderId="15" xfId="2" applyNumberFormat="1" applyFont="1" applyFill="1" applyBorder="1" applyAlignment="1">
      <alignment horizontal="left" indent="2"/>
    </xf>
    <xf numFmtId="49" fontId="6" fillId="8" borderId="15" xfId="2" applyNumberFormat="1" applyFont="1" applyFill="1" applyBorder="1" applyAlignment="1">
      <alignment horizontal="left" indent="4"/>
    </xf>
    <xf numFmtId="49" fontId="11" fillId="8" borderId="15" xfId="2" applyNumberFormat="1" applyFont="1" applyFill="1" applyBorder="1" applyAlignment="1">
      <alignment horizontal="left" indent="4"/>
    </xf>
    <xf numFmtId="49" fontId="11" fillId="8" borderId="13" xfId="2" applyNumberFormat="1" applyFont="1" applyFill="1" applyBorder="1" applyAlignment="1">
      <alignment horizontal="left" indent="4"/>
    </xf>
    <xf numFmtId="49" fontId="6" fillId="11" borderId="15" xfId="2" applyNumberFormat="1" applyFont="1" applyFill="1" applyBorder="1" applyAlignment="1">
      <alignment horizontal="left" indent="3"/>
    </xf>
    <xf numFmtId="49" fontId="11" fillId="11" borderId="15" xfId="2" applyNumberFormat="1" applyFont="1" applyFill="1" applyBorder="1" applyAlignment="1">
      <alignment horizontal="left" indent="3"/>
    </xf>
    <xf numFmtId="49" fontId="11" fillId="11" borderId="13" xfId="2" applyNumberFormat="1" applyFont="1" applyFill="1" applyBorder="1" applyAlignment="1">
      <alignment horizontal="left" indent="3"/>
    </xf>
    <xf numFmtId="49" fontId="6" fillId="11" borderId="15" xfId="2" applyNumberFormat="1" applyFont="1" applyFill="1" applyBorder="1" applyAlignment="1">
      <alignment horizontal="left" indent="6"/>
    </xf>
    <xf numFmtId="41" fontId="13" fillId="11" borderId="15" xfId="4" applyNumberFormat="1" applyFont="1" applyFill="1" applyBorder="1"/>
    <xf numFmtId="49" fontId="11" fillId="11" borderId="15" xfId="2" applyNumberFormat="1" applyFont="1" applyFill="1" applyBorder="1" applyAlignment="1">
      <alignment horizontal="left" indent="6"/>
    </xf>
    <xf numFmtId="49" fontId="11" fillId="11" borderId="13" xfId="2" applyNumberFormat="1" applyFont="1" applyFill="1" applyBorder="1" applyAlignment="1">
      <alignment horizontal="left" indent="6"/>
    </xf>
    <xf numFmtId="41" fontId="6" fillId="11" borderId="15" xfId="3" applyNumberFormat="1" applyFont="1" applyFill="1" applyBorder="1" applyAlignment="1">
      <alignment horizontal="left" indent="1"/>
    </xf>
    <xf numFmtId="43" fontId="6" fillId="11" borderId="15" xfId="3" applyNumberFormat="1" applyFont="1" applyFill="1" applyBorder="1" applyAlignment="1">
      <alignment horizontal="left" indent="1"/>
    </xf>
    <xf numFmtId="49" fontId="6" fillId="11" borderId="15" xfId="2" applyNumberFormat="1" applyFont="1" applyFill="1" applyBorder="1" applyAlignment="1">
      <alignment horizontal="left" indent="4"/>
    </xf>
    <xf numFmtId="49" fontId="11" fillId="11" borderId="15" xfId="2" applyNumberFormat="1" applyFont="1" applyFill="1" applyBorder="1" applyAlignment="1">
      <alignment horizontal="left" indent="4"/>
    </xf>
    <xf numFmtId="49" fontId="11" fillId="11" borderId="13" xfId="2" applyNumberFormat="1" applyFont="1" applyFill="1" applyBorder="1" applyAlignment="1">
      <alignment horizontal="left" indent="4"/>
    </xf>
    <xf numFmtId="0" fontId="2" fillId="9" borderId="0" xfId="1" applyFont="1" applyFill="1"/>
    <xf numFmtId="164" fontId="6" fillId="9" borderId="13" xfId="3" applyNumberFormat="1" applyFont="1" applyFill="1" applyBorder="1" applyAlignment="1">
      <alignment horizontal="left" indent="1"/>
    </xf>
    <xf numFmtId="49" fontId="6" fillId="9" borderId="15" xfId="2" applyNumberFormat="1" applyFont="1" applyFill="1" applyBorder="1" applyAlignment="1">
      <alignment horizontal="left" indent="6"/>
    </xf>
    <xf numFmtId="49" fontId="7" fillId="10" borderId="15" xfId="2" applyNumberFormat="1" applyFont="1" applyFill="1" applyBorder="1" applyAlignment="1"/>
    <xf numFmtId="0" fontId="3" fillId="10" borderId="0" xfId="1" applyFont="1" applyFill="1"/>
    <xf numFmtId="41" fontId="7" fillId="9" borderId="15" xfId="2" applyNumberFormat="1" applyFont="1" applyFill="1" applyBorder="1" applyAlignment="1">
      <alignment horizontal="left" indent="1"/>
    </xf>
    <xf numFmtId="164" fontId="7" fillId="9" borderId="15" xfId="3" applyNumberFormat="1" applyFont="1" applyFill="1" applyBorder="1" applyAlignment="1">
      <alignment horizontal="left" indent="1"/>
    </xf>
    <xf numFmtId="164" fontId="7" fillId="9" borderId="13" xfId="3" applyNumberFormat="1" applyFont="1" applyFill="1" applyBorder="1" applyAlignment="1">
      <alignment horizontal="left" indent="1"/>
    </xf>
    <xf numFmtId="49" fontId="7" fillId="9" borderId="13" xfId="2" applyNumberFormat="1" applyFont="1" applyFill="1" applyBorder="1" applyAlignment="1"/>
    <xf numFmtId="49" fontId="6" fillId="9" borderId="13" xfId="2" applyNumberFormat="1" applyFont="1" applyFill="1" applyBorder="1" applyAlignment="1">
      <alignment horizontal="left" indent="6"/>
    </xf>
    <xf numFmtId="49" fontId="6" fillId="9" borderId="18" xfId="2" applyNumberFormat="1" applyFont="1" applyFill="1" applyBorder="1" applyAlignment="1">
      <alignment horizontal="left" indent="6"/>
    </xf>
    <xf numFmtId="41" fontId="6" fillId="9" borderId="18" xfId="2" applyNumberFormat="1" applyFont="1" applyFill="1" applyBorder="1" applyAlignment="1">
      <alignment horizontal="left" indent="1"/>
    </xf>
    <xf numFmtId="164" fontId="6" fillId="9" borderId="18" xfId="3" applyNumberFormat="1" applyFont="1" applyFill="1" applyBorder="1" applyAlignment="1">
      <alignment horizontal="left" indent="1"/>
    </xf>
    <xf numFmtId="164" fontId="6" fillId="9" borderId="19" xfId="3" applyNumberFormat="1" applyFont="1" applyFill="1" applyBorder="1" applyAlignment="1">
      <alignment horizontal="left" indent="1"/>
    </xf>
    <xf numFmtId="49" fontId="6" fillId="9" borderId="19" xfId="2" applyNumberFormat="1" applyFont="1" applyFill="1" applyBorder="1" applyAlignment="1">
      <alignment horizontal="left" indent="6"/>
    </xf>
    <xf numFmtId="49" fontId="7" fillId="5" borderId="15" xfId="2" applyNumberFormat="1" applyFont="1" applyFill="1" applyBorder="1" applyAlignment="1"/>
    <xf numFmtId="165" fontId="14" fillId="5" borderId="15" xfId="3" applyNumberFormat="1" applyFont="1" applyFill="1" applyBorder="1" applyAlignment="1">
      <alignment horizontal="center"/>
    </xf>
    <xf numFmtId="49" fontId="11" fillId="5" borderId="15" xfId="2" applyNumberFormat="1" applyFont="1" applyFill="1" applyBorder="1" applyAlignment="1">
      <alignment horizontal="left" indent="2"/>
    </xf>
    <xf numFmtId="165" fontId="2" fillId="0" borderId="0" xfId="1" applyNumberFormat="1" applyFont="1" applyFill="1" applyBorder="1"/>
    <xf numFmtId="41" fontId="2" fillId="0" borderId="0" xfId="1" applyNumberFormat="1" applyFont="1" applyFill="1" applyBorder="1"/>
    <xf numFmtId="0" fontId="1" fillId="0" borderId="0" xfId="5"/>
    <xf numFmtId="0" fontId="19" fillId="0" borderId="0" xfId="5" applyFont="1"/>
    <xf numFmtId="0" fontId="1" fillId="0" borderId="0" xfId="5" applyFont="1"/>
    <xf numFmtId="0" fontId="21" fillId="12" borderId="20" xfId="5" applyFont="1" applyFill="1" applyBorder="1" applyAlignment="1">
      <alignment wrapText="1"/>
    </xf>
    <xf numFmtId="0" fontId="21" fillId="12" borderId="0" xfId="5" applyFont="1" applyFill="1" applyBorder="1" applyAlignment="1">
      <alignment wrapText="1"/>
    </xf>
    <xf numFmtId="0" fontId="22" fillId="0" borderId="0" xfId="6" applyAlignment="1" applyProtection="1"/>
    <xf numFmtId="0" fontId="21" fillId="12" borderId="0" xfId="5" applyFont="1" applyFill="1" applyBorder="1" applyAlignment="1">
      <alignment horizontal="left" wrapText="1"/>
    </xf>
    <xf numFmtId="0" fontId="23" fillId="12" borderId="21" xfId="5" applyFont="1" applyFill="1" applyBorder="1" applyAlignment="1">
      <alignment horizontal="right" wrapText="1"/>
    </xf>
    <xf numFmtId="0" fontId="1" fillId="0" borderId="0" xfId="5" applyAlignment="1">
      <alignment horizontal="left"/>
    </xf>
    <xf numFmtId="0" fontId="1" fillId="0" borderId="0" xfId="5" applyAlignment="1">
      <alignment horizontal="right"/>
    </xf>
    <xf numFmtId="0" fontId="24" fillId="0" borderId="22" xfId="5" applyFont="1" applyBorder="1"/>
    <xf numFmtId="0" fontId="20" fillId="0" borderId="0" xfId="5" applyFont="1" applyAlignment="1">
      <alignment horizontal="center"/>
    </xf>
    <xf numFmtId="49" fontId="4" fillId="0" borderId="0" xfId="2" applyNumberFormat="1" applyFont="1" applyFill="1" applyAlignment="1"/>
    <xf numFmtId="49" fontId="8" fillId="3" borderId="1" xfId="2" applyNumberFormat="1" applyFont="1" applyFill="1" applyBorder="1" applyAlignment="1">
      <alignment horizontal="center" vertical="center"/>
    </xf>
    <xf numFmtId="49" fontId="8" fillId="3" borderId="7" xfId="2" applyNumberFormat="1" applyFont="1" applyFill="1" applyBorder="1" applyAlignment="1">
      <alignment horizontal="center" vertical="center"/>
    </xf>
    <xf numFmtId="49" fontId="8" fillId="3" borderId="2" xfId="2" applyNumberFormat="1" applyFont="1" applyFill="1" applyBorder="1" applyAlignment="1">
      <alignment horizontal="center" vertical="center"/>
    </xf>
    <xf numFmtId="49" fontId="8" fillId="3" borderId="5" xfId="2" applyNumberFormat="1" applyFont="1" applyFill="1" applyBorder="1" applyAlignment="1">
      <alignment horizontal="center" vertical="center"/>
    </xf>
    <xf numFmtId="49" fontId="8" fillId="3" borderId="11" xfId="2" applyNumberFormat="1" applyFont="1" applyFill="1" applyBorder="1" applyAlignment="1">
      <alignment horizontal="center" vertical="center"/>
    </xf>
    <xf numFmtId="41" fontId="7" fillId="0" borderId="15" xfId="2" applyNumberFormat="1" applyFont="1" applyFill="1" applyBorder="1" applyAlignment="1">
      <alignment horizontal="center" vertical="center"/>
    </xf>
    <xf numFmtId="164" fontId="7" fillId="0" borderId="15" xfId="3" applyNumberFormat="1" applyFont="1" applyFill="1" applyBorder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/>
    </xf>
    <xf numFmtId="49" fontId="9" fillId="3" borderId="8" xfId="2" applyNumberFormat="1" applyFont="1" applyFill="1" applyBorder="1" applyAlignment="1">
      <alignment horizontal="center" vertical="center"/>
    </xf>
    <xf numFmtId="49" fontId="8" fillId="3" borderId="3" xfId="2" applyNumberFormat="1" applyFont="1" applyFill="1" applyBorder="1" applyAlignment="1">
      <alignment horizontal="center" vertical="center"/>
    </xf>
    <xf numFmtId="0" fontId="2" fillId="8" borderId="13" xfId="1" applyFont="1" applyFill="1" applyBorder="1" applyAlignment="1">
      <alignment horizontal="center"/>
    </xf>
    <xf numFmtId="0" fontId="2" fillId="8" borderId="16" xfId="1" applyFont="1" applyFill="1" applyBorder="1" applyAlignment="1">
      <alignment horizontal="center"/>
    </xf>
    <xf numFmtId="0" fontId="2" fillId="5" borderId="13" xfId="1" applyFont="1" applyFill="1" applyBorder="1" applyAlignment="1">
      <alignment horizontal="center"/>
    </xf>
    <xf numFmtId="0" fontId="2" fillId="5" borderId="16" xfId="1" applyFont="1" applyFill="1" applyBorder="1" applyAlignment="1">
      <alignment horizontal="center"/>
    </xf>
    <xf numFmtId="0" fontId="2" fillId="5" borderId="17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/>
    </xf>
    <xf numFmtId="0" fontId="2" fillId="3" borderId="16" xfId="1" applyFont="1" applyFill="1" applyBorder="1" applyAlignment="1">
      <alignment horizontal="center"/>
    </xf>
    <xf numFmtId="0" fontId="2" fillId="3" borderId="17" xfId="1" applyFont="1" applyFill="1" applyBorder="1" applyAlignment="1">
      <alignment horizontal="center"/>
    </xf>
    <xf numFmtId="49" fontId="8" fillId="3" borderId="4" xfId="2" applyNumberFormat="1" applyFont="1" applyFill="1" applyBorder="1" applyAlignment="1">
      <alignment horizontal="center" vertical="center"/>
    </xf>
    <xf numFmtId="49" fontId="8" fillId="3" borderId="6" xfId="2" applyNumberFormat="1" applyFont="1" applyFill="1" applyBorder="1" applyAlignment="1">
      <alignment horizontal="center" vertical="center"/>
    </xf>
  </cellXfs>
  <cellStyles count="7">
    <cellStyle name="Comma 18" xfId="3"/>
    <cellStyle name="Hyperlink" xfId="6" builtinId="8"/>
    <cellStyle name="Normal" xfId="0" builtinId="0"/>
    <cellStyle name="Normal - Style1" xfId="1"/>
    <cellStyle name="Normal 2 3 3" xfId="4"/>
    <cellStyle name="Normal 30" xfId="5"/>
    <cellStyle name="Normal_4.2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bp.org.pk/psd/2016/CL7.htm" TargetMode="External"/><Relationship Id="rId2" Type="http://schemas.openxmlformats.org/officeDocument/2006/relationships/hyperlink" Target="http://www.sbp.org.pk/psd/2016/C3.htm" TargetMode="External"/><Relationship Id="rId1" Type="http://schemas.openxmlformats.org/officeDocument/2006/relationships/hyperlink" Target="http://www.sbp.org.pk/psd/2005/C1.ht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SD-Data@sbp.org.p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2" workbookViewId="0">
      <selection activeCell="E37" sqref="E37"/>
    </sheetView>
  </sheetViews>
  <sheetFormatPr defaultRowHeight="15" x14ac:dyDescent="0.25"/>
  <cols>
    <col min="1" max="1" width="12.7109375" style="176" bestFit="1" customWidth="1"/>
    <col min="2" max="2" width="21.5703125" style="176" customWidth="1"/>
    <col min="3" max="3" width="9.140625" style="176"/>
    <col min="4" max="4" width="16.7109375" style="176" customWidth="1"/>
    <col min="5" max="5" width="19.85546875" style="176" customWidth="1"/>
    <col min="6" max="6" width="25.140625" style="176" bestFit="1" customWidth="1"/>
    <col min="7" max="7" width="13.85546875" style="176" bestFit="1" customWidth="1"/>
    <col min="8" max="8" width="57.5703125" style="176" bestFit="1" customWidth="1"/>
    <col min="9" max="9" width="18.28515625" style="176" bestFit="1" customWidth="1"/>
    <col min="10" max="256" width="9.140625" style="176"/>
    <col min="257" max="257" width="12.7109375" style="176" bestFit="1" customWidth="1"/>
    <col min="258" max="258" width="21.5703125" style="176" customWidth="1"/>
    <col min="259" max="259" width="9.140625" style="176"/>
    <col min="260" max="260" width="16.7109375" style="176" customWidth="1"/>
    <col min="261" max="261" width="19.85546875" style="176" customWidth="1"/>
    <col min="262" max="262" width="25.140625" style="176" bestFit="1" customWidth="1"/>
    <col min="263" max="263" width="13.85546875" style="176" bestFit="1" customWidth="1"/>
    <col min="264" max="264" width="57.5703125" style="176" bestFit="1" customWidth="1"/>
    <col min="265" max="265" width="18.28515625" style="176" bestFit="1" customWidth="1"/>
    <col min="266" max="512" width="9.140625" style="176"/>
    <col min="513" max="513" width="12.7109375" style="176" bestFit="1" customWidth="1"/>
    <col min="514" max="514" width="21.5703125" style="176" customWidth="1"/>
    <col min="515" max="515" width="9.140625" style="176"/>
    <col min="516" max="516" width="16.7109375" style="176" customWidth="1"/>
    <col min="517" max="517" width="19.85546875" style="176" customWidth="1"/>
    <col min="518" max="518" width="25.140625" style="176" bestFit="1" customWidth="1"/>
    <col min="519" max="519" width="13.85546875" style="176" bestFit="1" customWidth="1"/>
    <col min="520" max="520" width="57.5703125" style="176" bestFit="1" customWidth="1"/>
    <col min="521" max="521" width="18.28515625" style="176" bestFit="1" customWidth="1"/>
    <col min="522" max="768" width="9.140625" style="176"/>
    <col min="769" max="769" width="12.7109375" style="176" bestFit="1" customWidth="1"/>
    <col min="770" max="770" width="21.5703125" style="176" customWidth="1"/>
    <col min="771" max="771" width="9.140625" style="176"/>
    <col min="772" max="772" width="16.7109375" style="176" customWidth="1"/>
    <col min="773" max="773" width="19.85546875" style="176" customWidth="1"/>
    <col min="774" max="774" width="25.140625" style="176" bestFit="1" customWidth="1"/>
    <col min="775" max="775" width="13.85546875" style="176" bestFit="1" customWidth="1"/>
    <col min="776" max="776" width="57.5703125" style="176" bestFit="1" customWidth="1"/>
    <col min="777" max="777" width="18.28515625" style="176" bestFit="1" customWidth="1"/>
    <col min="778" max="1024" width="9.140625" style="176"/>
    <col min="1025" max="1025" width="12.7109375" style="176" bestFit="1" customWidth="1"/>
    <col min="1026" max="1026" width="21.5703125" style="176" customWidth="1"/>
    <col min="1027" max="1027" width="9.140625" style="176"/>
    <col min="1028" max="1028" width="16.7109375" style="176" customWidth="1"/>
    <col min="1029" max="1029" width="19.85546875" style="176" customWidth="1"/>
    <col min="1030" max="1030" width="25.140625" style="176" bestFit="1" customWidth="1"/>
    <col min="1031" max="1031" width="13.85546875" style="176" bestFit="1" customWidth="1"/>
    <col min="1032" max="1032" width="57.5703125" style="176" bestFit="1" customWidth="1"/>
    <col min="1033" max="1033" width="18.28515625" style="176" bestFit="1" customWidth="1"/>
    <col min="1034" max="1280" width="9.140625" style="176"/>
    <col min="1281" max="1281" width="12.7109375" style="176" bestFit="1" customWidth="1"/>
    <col min="1282" max="1282" width="21.5703125" style="176" customWidth="1"/>
    <col min="1283" max="1283" width="9.140625" style="176"/>
    <col min="1284" max="1284" width="16.7109375" style="176" customWidth="1"/>
    <col min="1285" max="1285" width="19.85546875" style="176" customWidth="1"/>
    <col min="1286" max="1286" width="25.140625" style="176" bestFit="1" customWidth="1"/>
    <col min="1287" max="1287" width="13.85546875" style="176" bestFit="1" customWidth="1"/>
    <col min="1288" max="1288" width="57.5703125" style="176" bestFit="1" customWidth="1"/>
    <col min="1289" max="1289" width="18.28515625" style="176" bestFit="1" customWidth="1"/>
    <col min="1290" max="1536" width="9.140625" style="176"/>
    <col min="1537" max="1537" width="12.7109375" style="176" bestFit="1" customWidth="1"/>
    <col min="1538" max="1538" width="21.5703125" style="176" customWidth="1"/>
    <col min="1539" max="1539" width="9.140625" style="176"/>
    <col min="1540" max="1540" width="16.7109375" style="176" customWidth="1"/>
    <col min="1541" max="1541" width="19.85546875" style="176" customWidth="1"/>
    <col min="1542" max="1542" width="25.140625" style="176" bestFit="1" customWidth="1"/>
    <col min="1543" max="1543" width="13.85546875" style="176" bestFit="1" customWidth="1"/>
    <col min="1544" max="1544" width="57.5703125" style="176" bestFit="1" customWidth="1"/>
    <col min="1545" max="1545" width="18.28515625" style="176" bestFit="1" customWidth="1"/>
    <col min="1546" max="1792" width="9.140625" style="176"/>
    <col min="1793" max="1793" width="12.7109375" style="176" bestFit="1" customWidth="1"/>
    <col min="1794" max="1794" width="21.5703125" style="176" customWidth="1"/>
    <col min="1795" max="1795" width="9.140625" style="176"/>
    <col min="1796" max="1796" width="16.7109375" style="176" customWidth="1"/>
    <col min="1797" max="1797" width="19.85546875" style="176" customWidth="1"/>
    <col min="1798" max="1798" width="25.140625" style="176" bestFit="1" customWidth="1"/>
    <col min="1799" max="1799" width="13.85546875" style="176" bestFit="1" customWidth="1"/>
    <col min="1800" max="1800" width="57.5703125" style="176" bestFit="1" customWidth="1"/>
    <col min="1801" max="1801" width="18.28515625" style="176" bestFit="1" customWidth="1"/>
    <col min="1802" max="2048" width="9.140625" style="176"/>
    <col min="2049" max="2049" width="12.7109375" style="176" bestFit="1" customWidth="1"/>
    <col min="2050" max="2050" width="21.5703125" style="176" customWidth="1"/>
    <col min="2051" max="2051" width="9.140625" style="176"/>
    <col min="2052" max="2052" width="16.7109375" style="176" customWidth="1"/>
    <col min="2053" max="2053" width="19.85546875" style="176" customWidth="1"/>
    <col min="2054" max="2054" width="25.140625" style="176" bestFit="1" customWidth="1"/>
    <col min="2055" max="2055" width="13.85546875" style="176" bestFit="1" customWidth="1"/>
    <col min="2056" max="2056" width="57.5703125" style="176" bestFit="1" customWidth="1"/>
    <col min="2057" max="2057" width="18.28515625" style="176" bestFit="1" customWidth="1"/>
    <col min="2058" max="2304" width="9.140625" style="176"/>
    <col min="2305" max="2305" width="12.7109375" style="176" bestFit="1" customWidth="1"/>
    <col min="2306" max="2306" width="21.5703125" style="176" customWidth="1"/>
    <col min="2307" max="2307" width="9.140625" style="176"/>
    <col min="2308" max="2308" width="16.7109375" style="176" customWidth="1"/>
    <col min="2309" max="2309" width="19.85546875" style="176" customWidth="1"/>
    <col min="2310" max="2310" width="25.140625" style="176" bestFit="1" customWidth="1"/>
    <col min="2311" max="2311" width="13.85546875" style="176" bestFit="1" customWidth="1"/>
    <col min="2312" max="2312" width="57.5703125" style="176" bestFit="1" customWidth="1"/>
    <col min="2313" max="2313" width="18.28515625" style="176" bestFit="1" customWidth="1"/>
    <col min="2314" max="2560" width="9.140625" style="176"/>
    <col min="2561" max="2561" width="12.7109375" style="176" bestFit="1" customWidth="1"/>
    <col min="2562" max="2562" width="21.5703125" style="176" customWidth="1"/>
    <col min="2563" max="2563" width="9.140625" style="176"/>
    <col min="2564" max="2564" width="16.7109375" style="176" customWidth="1"/>
    <col min="2565" max="2565" width="19.85546875" style="176" customWidth="1"/>
    <col min="2566" max="2566" width="25.140625" style="176" bestFit="1" customWidth="1"/>
    <col min="2567" max="2567" width="13.85546875" style="176" bestFit="1" customWidth="1"/>
    <col min="2568" max="2568" width="57.5703125" style="176" bestFit="1" customWidth="1"/>
    <col min="2569" max="2569" width="18.28515625" style="176" bestFit="1" customWidth="1"/>
    <col min="2570" max="2816" width="9.140625" style="176"/>
    <col min="2817" max="2817" width="12.7109375" style="176" bestFit="1" customWidth="1"/>
    <col min="2818" max="2818" width="21.5703125" style="176" customWidth="1"/>
    <col min="2819" max="2819" width="9.140625" style="176"/>
    <col min="2820" max="2820" width="16.7109375" style="176" customWidth="1"/>
    <col min="2821" max="2821" width="19.85546875" style="176" customWidth="1"/>
    <col min="2822" max="2822" width="25.140625" style="176" bestFit="1" customWidth="1"/>
    <col min="2823" max="2823" width="13.85546875" style="176" bestFit="1" customWidth="1"/>
    <col min="2824" max="2824" width="57.5703125" style="176" bestFit="1" customWidth="1"/>
    <col min="2825" max="2825" width="18.28515625" style="176" bestFit="1" customWidth="1"/>
    <col min="2826" max="3072" width="9.140625" style="176"/>
    <col min="3073" max="3073" width="12.7109375" style="176" bestFit="1" customWidth="1"/>
    <col min="3074" max="3074" width="21.5703125" style="176" customWidth="1"/>
    <col min="3075" max="3075" width="9.140625" style="176"/>
    <col min="3076" max="3076" width="16.7109375" style="176" customWidth="1"/>
    <col min="3077" max="3077" width="19.85546875" style="176" customWidth="1"/>
    <col min="3078" max="3078" width="25.140625" style="176" bestFit="1" customWidth="1"/>
    <col min="3079" max="3079" width="13.85546875" style="176" bestFit="1" customWidth="1"/>
    <col min="3080" max="3080" width="57.5703125" style="176" bestFit="1" customWidth="1"/>
    <col min="3081" max="3081" width="18.28515625" style="176" bestFit="1" customWidth="1"/>
    <col min="3082" max="3328" width="9.140625" style="176"/>
    <col min="3329" max="3329" width="12.7109375" style="176" bestFit="1" customWidth="1"/>
    <col min="3330" max="3330" width="21.5703125" style="176" customWidth="1"/>
    <col min="3331" max="3331" width="9.140625" style="176"/>
    <col min="3332" max="3332" width="16.7109375" style="176" customWidth="1"/>
    <col min="3333" max="3333" width="19.85546875" style="176" customWidth="1"/>
    <col min="3334" max="3334" width="25.140625" style="176" bestFit="1" customWidth="1"/>
    <col min="3335" max="3335" width="13.85546875" style="176" bestFit="1" customWidth="1"/>
    <col min="3336" max="3336" width="57.5703125" style="176" bestFit="1" customWidth="1"/>
    <col min="3337" max="3337" width="18.28515625" style="176" bestFit="1" customWidth="1"/>
    <col min="3338" max="3584" width="9.140625" style="176"/>
    <col min="3585" max="3585" width="12.7109375" style="176" bestFit="1" customWidth="1"/>
    <col min="3586" max="3586" width="21.5703125" style="176" customWidth="1"/>
    <col min="3587" max="3587" width="9.140625" style="176"/>
    <col min="3588" max="3588" width="16.7109375" style="176" customWidth="1"/>
    <col min="3589" max="3589" width="19.85546875" style="176" customWidth="1"/>
    <col min="3590" max="3590" width="25.140625" style="176" bestFit="1" customWidth="1"/>
    <col min="3591" max="3591" width="13.85546875" style="176" bestFit="1" customWidth="1"/>
    <col min="3592" max="3592" width="57.5703125" style="176" bestFit="1" customWidth="1"/>
    <col min="3593" max="3593" width="18.28515625" style="176" bestFit="1" customWidth="1"/>
    <col min="3594" max="3840" width="9.140625" style="176"/>
    <col min="3841" max="3841" width="12.7109375" style="176" bestFit="1" customWidth="1"/>
    <col min="3842" max="3842" width="21.5703125" style="176" customWidth="1"/>
    <col min="3843" max="3843" width="9.140625" style="176"/>
    <col min="3844" max="3844" width="16.7109375" style="176" customWidth="1"/>
    <col min="3845" max="3845" width="19.85546875" style="176" customWidth="1"/>
    <col min="3846" max="3846" width="25.140625" style="176" bestFit="1" customWidth="1"/>
    <col min="3847" max="3847" width="13.85546875" style="176" bestFit="1" customWidth="1"/>
    <col min="3848" max="3848" width="57.5703125" style="176" bestFit="1" customWidth="1"/>
    <col min="3849" max="3849" width="18.28515625" style="176" bestFit="1" customWidth="1"/>
    <col min="3850" max="4096" width="9.140625" style="176"/>
    <col min="4097" max="4097" width="12.7109375" style="176" bestFit="1" customWidth="1"/>
    <col min="4098" max="4098" width="21.5703125" style="176" customWidth="1"/>
    <col min="4099" max="4099" width="9.140625" style="176"/>
    <col min="4100" max="4100" width="16.7109375" style="176" customWidth="1"/>
    <col min="4101" max="4101" width="19.85546875" style="176" customWidth="1"/>
    <col min="4102" max="4102" width="25.140625" style="176" bestFit="1" customWidth="1"/>
    <col min="4103" max="4103" width="13.85546875" style="176" bestFit="1" customWidth="1"/>
    <col min="4104" max="4104" width="57.5703125" style="176" bestFit="1" customWidth="1"/>
    <col min="4105" max="4105" width="18.28515625" style="176" bestFit="1" customWidth="1"/>
    <col min="4106" max="4352" width="9.140625" style="176"/>
    <col min="4353" max="4353" width="12.7109375" style="176" bestFit="1" customWidth="1"/>
    <col min="4354" max="4354" width="21.5703125" style="176" customWidth="1"/>
    <col min="4355" max="4355" width="9.140625" style="176"/>
    <col min="4356" max="4356" width="16.7109375" style="176" customWidth="1"/>
    <col min="4357" max="4357" width="19.85546875" style="176" customWidth="1"/>
    <col min="4358" max="4358" width="25.140625" style="176" bestFit="1" customWidth="1"/>
    <col min="4359" max="4359" width="13.85546875" style="176" bestFit="1" customWidth="1"/>
    <col min="4360" max="4360" width="57.5703125" style="176" bestFit="1" customWidth="1"/>
    <col min="4361" max="4361" width="18.28515625" style="176" bestFit="1" customWidth="1"/>
    <col min="4362" max="4608" width="9.140625" style="176"/>
    <col min="4609" max="4609" width="12.7109375" style="176" bestFit="1" customWidth="1"/>
    <col min="4610" max="4610" width="21.5703125" style="176" customWidth="1"/>
    <col min="4611" max="4611" width="9.140625" style="176"/>
    <col min="4612" max="4612" width="16.7109375" style="176" customWidth="1"/>
    <col min="4613" max="4613" width="19.85546875" style="176" customWidth="1"/>
    <col min="4614" max="4614" width="25.140625" style="176" bestFit="1" customWidth="1"/>
    <col min="4615" max="4615" width="13.85546875" style="176" bestFit="1" customWidth="1"/>
    <col min="4616" max="4616" width="57.5703125" style="176" bestFit="1" customWidth="1"/>
    <col min="4617" max="4617" width="18.28515625" style="176" bestFit="1" customWidth="1"/>
    <col min="4618" max="4864" width="9.140625" style="176"/>
    <col min="4865" max="4865" width="12.7109375" style="176" bestFit="1" customWidth="1"/>
    <col min="4866" max="4866" width="21.5703125" style="176" customWidth="1"/>
    <col min="4867" max="4867" width="9.140625" style="176"/>
    <col min="4868" max="4868" width="16.7109375" style="176" customWidth="1"/>
    <col min="4869" max="4869" width="19.85546875" style="176" customWidth="1"/>
    <col min="4870" max="4870" width="25.140625" style="176" bestFit="1" customWidth="1"/>
    <col min="4871" max="4871" width="13.85546875" style="176" bestFit="1" customWidth="1"/>
    <col min="4872" max="4872" width="57.5703125" style="176" bestFit="1" customWidth="1"/>
    <col min="4873" max="4873" width="18.28515625" style="176" bestFit="1" customWidth="1"/>
    <col min="4874" max="5120" width="9.140625" style="176"/>
    <col min="5121" max="5121" width="12.7109375" style="176" bestFit="1" customWidth="1"/>
    <col min="5122" max="5122" width="21.5703125" style="176" customWidth="1"/>
    <col min="5123" max="5123" width="9.140625" style="176"/>
    <col min="5124" max="5124" width="16.7109375" style="176" customWidth="1"/>
    <col min="5125" max="5125" width="19.85546875" style="176" customWidth="1"/>
    <col min="5126" max="5126" width="25.140625" style="176" bestFit="1" customWidth="1"/>
    <col min="5127" max="5127" width="13.85546875" style="176" bestFit="1" customWidth="1"/>
    <col min="5128" max="5128" width="57.5703125" style="176" bestFit="1" customWidth="1"/>
    <col min="5129" max="5129" width="18.28515625" style="176" bestFit="1" customWidth="1"/>
    <col min="5130" max="5376" width="9.140625" style="176"/>
    <col min="5377" max="5377" width="12.7109375" style="176" bestFit="1" customWidth="1"/>
    <col min="5378" max="5378" width="21.5703125" style="176" customWidth="1"/>
    <col min="5379" max="5379" width="9.140625" style="176"/>
    <col min="5380" max="5380" width="16.7109375" style="176" customWidth="1"/>
    <col min="5381" max="5381" width="19.85546875" style="176" customWidth="1"/>
    <col min="5382" max="5382" width="25.140625" style="176" bestFit="1" customWidth="1"/>
    <col min="5383" max="5383" width="13.85546875" style="176" bestFit="1" customWidth="1"/>
    <col min="5384" max="5384" width="57.5703125" style="176" bestFit="1" customWidth="1"/>
    <col min="5385" max="5385" width="18.28515625" style="176" bestFit="1" customWidth="1"/>
    <col min="5386" max="5632" width="9.140625" style="176"/>
    <col min="5633" max="5633" width="12.7109375" style="176" bestFit="1" customWidth="1"/>
    <col min="5634" max="5634" width="21.5703125" style="176" customWidth="1"/>
    <col min="5635" max="5635" width="9.140625" style="176"/>
    <col min="5636" max="5636" width="16.7109375" style="176" customWidth="1"/>
    <col min="5637" max="5637" width="19.85546875" style="176" customWidth="1"/>
    <col min="5638" max="5638" width="25.140625" style="176" bestFit="1" customWidth="1"/>
    <col min="5639" max="5639" width="13.85546875" style="176" bestFit="1" customWidth="1"/>
    <col min="5640" max="5640" width="57.5703125" style="176" bestFit="1" customWidth="1"/>
    <col min="5641" max="5641" width="18.28515625" style="176" bestFit="1" customWidth="1"/>
    <col min="5642" max="5888" width="9.140625" style="176"/>
    <col min="5889" max="5889" width="12.7109375" style="176" bestFit="1" customWidth="1"/>
    <col min="5890" max="5890" width="21.5703125" style="176" customWidth="1"/>
    <col min="5891" max="5891" width="9.140625" style="176"/>
    <col min="5892" max="5892" width="16.7109375" style="176" customWidth="1"/>
    <col min="5893" max="5893" width="19.85546875" style="176" customWidth="1"/>
    <col min="5894" max="5894" width="25.140625" style="176" bestFit="1" customWidth="1"/>
    <col min="5895" max="5895" width="13.85546875" style="176" bestFit="1" customWidth="1"/>
    <col min="5896" max="5896" width="57.5703125" style="176" bestFit="1" customWidth="1"/>
    <col min="5897" max="5897" width="18.28515625" style="176" bestFit="1" customWidth="1"/>
    <col min="5898" max="6144" width="9.140625" style="176"/>
    <col min="6145" max="6145" width="12.7109375" style="176" bestFit="1" customWidth="1"/>
    <col min="6146" max="6146" width="21.5703125" style="176" customWidth="1"/>
    <col min="6147" max="6147" width="9.140625" style="176"/>
    <col min="6148" max="6148" width="16.7109375" style="176" customWidth="1"/>
    <col min="6149" max="6149" width="19.85546875" style="176" customWidth="1"/>
    <col min="6150" max="6150" width="25.140625" style="176" bestFit="1" customWidth="1"/>
    <col min="6151" max="6151" width="13.85546875" style="176" bestFit="1" customWidth="1"/>
    <col min="6152" max="6152" width="57.5703125" style="176" bestFit="1" customWidth="1"/>
    <col min="6153" max="6153" width="18.28515625" style="176" bestFit="1" customWidth="1"/>
    <col min="6154" max="6400" width="9.140625" style="176"/>
    <col min="6401" max="6401" width="12.7109375" style="176" bestFit="1" customWidth="1"/>
    <col min="6402" max="6402" width="21.5703125" style="176" customWidth="1"/>
    <col min="6403" max="6403" width="9.140625" style="176"/>
    <col min="6404" max="6404" width="16.7109375" style="176" customWidth="1"/>
    <col min="6405" max="6405" width="19.85546875" style="176" customWidth="1"/>
    <col min="6406" max="6406" width="25.140625" style="176" bestFit="1" customWidth="1"/>
    <col min="6407" max="6407" width="13.85546875" style="176" bestFit="1" customWidth="1"/>
    <col min="6408" max="6408" width="57.5703125" style="176" bestFit="1" customWidth="1"/>
    <col min="6409" max="6409" width="18.28515625" style="176" bestFit="1" customWidth="1"/>
    <col min="6410" max="6656" width="9.140625" style="176"/>
    <col min="6657" max="6657" width="12.7109375" style="176" bestFit="1" customWidth="1"/>
    <col min="6658" max="6658" width="21.5703125" style="176" customWidth="1"/>
    <col min="6659" max="6659" width="9.140625" style="176"/>
    <col min="6660" max="6660" width="16.7109375" style="176" customWidth="1"/>
    <col min="6661" max="6661" width="19.85546875" style="176" customWidth="1"/>
    <col min="6662" max="6662" width="25.140625" style="176" bestFit="1" customWidth="1"/>
    <col min="6663" max="6663" width="13.85546875" style="176" bestFit="1" customWidth="1"/>
    <col min="6664" max="6664" width="57.5703125" style="176" bestFit="1" customWidth="1"/>
    <col min="6665" max="6665" width="18.28515625" style="176" bestFit="1" customWidth="1"/>
    <col min="6666" max="6912" width="9.140625" style="176"/>
    <col min="6913" max="6913" width="12.7109375" style="176" bestFit="1" customWidth="1"/>
    <col min="6914" max="6914" width="21.5703125" style="176" customWidth="1"/>
    <col min="6915" max="6915" width="9.140625" style="176"/>
    <col min="6916" max="6916" width="16.7109375" style="176" customWidth="1"/>
    <col min="6917" max="6917" width="19.85546875" style="176" customWidth="1"/>
    <col min="6918" max="6918" width="25.140625" style="176" bestFit="1" customWidth="1"/>
    <col min="6919" max="6919" width="13.85546875" style="176" bestFit="1" customWidth="1"/>
    <col min="6920" max="6920" width="57.5703125" style="176" bestFit="1" customWidth="1"/>
    <col min="6921" max="6921" width="18.28515625" style="176" bestFit="1" customWidth="1"/>
    <col min="6922" max="7168" width="9.140625" style="176"/>
    <col min="7169" max="7169" width="12.7109375" style="176" bestFit="1" customWidth="1"/>
    <col min="7170" max="7170" width="21.5703125" style="176" customWidth="1"/>
    <col min="7171" max="7171" width="9.140625" style="176"/>
    <col min="7172" max="7172" width="16.7109375" style="176" customWidth="1"/>
    <col min="7173" max="7173" width="19.85546875" style="176" customWidth="1"/>
    <col min="7174" max="7174" width="25.140625" style="176" bestFit="1" customWidth="1"/>
    <col min="7175" max="7175" width="13.85546875" style="176" bestFit="1" customWidth="1"/>
    <col min="7176" max="7176" width="57.5703125" style="176" bestFit="1" customWidth="1"/>
    <col min="7177" max="7177" width="18.28515625" style="176" bestFit="1" customWidth="1"/>
    <col min="7178" max="7424" width="9.140625" style="176"/>
    <col min="7425" max="7425" width="12.7109375" style="176" bestFit="1" customWidth="1"/>
    <col min="7426" max="7426" width="21.5703125" style="176" customWidth="1"/>
    <col min="7427" max="7427" width="9.140625" style="176"/>
    <col min="7428" max="7428" width="16.7109375" style="176" customWidth="1"/>
    <col min="7429" max="7429" width="19.85546875" style="176" customWidth="1"/>
    <col min="7430" max="7430" width="25.140625" style="176" bestFit="1" customWidth="1"/>
    <col min="7431" max="7431" width="13.85546875" style="176" bestFit="1" customWidth="1"/>
    <col min="7432" max="7432" width="57.5703125" style="176" bestFit="1" customWidth="1"/>
    <col min="7433" max="7433" width="18.28515625" style="176" bestFit="1" customWidth="1"/>
    <col min="7434" max="7680" width="9.140625" style="176"/>
    <col min="7681" max="7681" width="12.7109375" style="176" bestFit="1" customWidth="1"/>
    <col min="7682" max="7682" width="21.5703125" style="176" customWidth="1"/>
    <col min="7683" max="7683" width="9.140625" style="176"/>
    <col min="7684" max="7684" width="16.7109375" style="176" customWidth="1"/>
    <col min="7685" max="7685" width="19.85546875" style="176" customWidth="1"/>
    <col min="7686" max="7686" width="25.140625" style="176" bestFit="1" customWidth="1"/>
    <col min="7687" max="7687" width="13.85546875" style="176" bestFit="1" customWidth="1"/>
    <col min="7688" max="7688" width="57.5703125" style="176" bestFit="1" customWidth="1"/>
    <col min="7689" max="7689" width="18.28515625" style="176" bestFit="1" customWidth="1"/>
    <col min="7690" max="7936" width="9.140625" style="176"/>
    <col min="7937" max="7937" width="12.7109375" style="176" bestFit="1" customWidth="1"/>
    <col min="7938" max="7938" width="21.5703125" style="176" customWidth="1"/>
    <col min="7939" max="7939" width="9.140625" style="176"/>
    <col min="7940" max="7940" width="16.7109375" style="176" customWidth="1"/>
    <col min="7941" max="7941" width="19.85546875" style="176" customWidth="1"/>
    <col min="7942" max="7942" width="25.140625" style="176" bestFit="1" customWidth="1"/>
    <col min="7943" max="7943" width="13.85546875" style="176" bestFit="1" customWidth="1"/>
    <col min="7944" max="7944" width="57.5703125" style="176" bestFit="1" customWidth="1"/>
    <col min="7945" max="7945" width="18.28515625" style="176" bestFit="1" customWidth="1"/>
    <col min="7946" max="8192" width="9.140625" style="176"/>
    <col min="8193" max="8193" width="12.7109375" style="176" bestFit="1" customWidth="1"/>
    <col min="8194" max="8194" width="21.5703125" style="176" customWidth="1"/>
    <col min="8195" max="8195" width="9.140625" style="176"/>
    <col min="8196" max="8196" width="16.7109375" style="176" customWidth="1"/>
    <col min="8197" max="8197" width="19.85546875" style="176" customWidth="1"/>
    <col min="8198" max="8198" width="25.140625" style="176" bestFit="1" customWidth="1"/>
    <col min="8199" max="8199" width="13.85546875" style="176" bestFit="1" customWidth="1"/>
    <col min="8200" max="8200" width="57.5703125" style="176" bestFit="1" customWidth="1"/>
    <col min="8201" max="8201" width="18.28515625" style="176" bestFit="1" customWidth="1"/>
    <col min="8202" max="8448" width="9.140625" style="176"/>
    <col min="8449" max="8449" width="12.7109375" style="176" bestFit="1" customWidth="1"/>
    <col min="8450" max="8450" width="21.5703125" style="176" customWidth="1"/>
    <col min="8451" max="8451" width="9.140625" style="176"/>
    <col min="8452" max="8452" width="16.7109375" style="176" customWidth="1"/>
    <col min="8453" max="8453" width="19.85546875" style="176" customWidth="1"/>
    <col min="8454" max="8454" width="25.140625" style="176" bestFit="1" customWidth="1"/>
    <col min="8455" max="8455" width="13.85546875" style="176" bestFit="1" customWidth="1"/>
    <col min="8456" max="8456" width="57.5703125" style="176" bestFit="1" customWidth="1"/>
    <col min="8457" max="8457" width="18.28515625" style="176" bestFit="1" customWidth="1"/>
    <col min="8458" max="8704" width="9.140625" style="176"/>
    <col min="8705" max="8705" width="12.7109375" style="176" bestFit="1" customWidth="1"/>
    <col min="8706" max="8706" width="21.5703125" style="176" customWidth="1"/>
    <col min="8707" max="8707" width="9.140625" style="176"/>
    <col min="8708" max="8708" width="16.7109375" style="176" customWidth="1"/>
    <col min="8709" max="8709" width="19.85546875" style="176" customWidth="1"/>
    <col min="8710" max="8710" width="25.140625" style="176" bestFit="1" customWidth="1"/>
    <col min="8711" max="8711" width="13.85546875" style="176" bestFit="1" customWidth="1"/>
    <col min="8712" max="8712" width="57.5703125" style="176" bestFit="1" customWidth="1"/>
    <col min="8713" max="8713" width="18.28515625" style="176" bestFit="1" customWidth="1"/>
    <col min="8714" max="8960" width="9.140625" style="176"/>
    <col min="8961" max="8961" width="12.7109375" style="176" bestFit="1" customWidth="1"/>
    <col min="8962" max="8962" width="21.5703125" style="176" customWidth="1"/>
    <col min="8963" max="8963" width="9.140625" style="176"/>
    <col min="8964" max="8964" width="16.7109375" style="176" customWidth="1"/>
    <col min="8965" max="8965" width="19.85546875" style="176" customWidth="1"/>
    <col min="8966" max="8966" width="25.140625" style="176" bestFit="1" customWidth="1"/>
    <col min="8967" max="8967" width="13.85546875" style="176" bestFit="1" customWidth="1"/>
    <col min="8968" max="8968" width="57.5703125" style="176" bestFit="1" customWidth="1"/>
    <col min="8969" max="8969" width="18.28515625" style="176" bestFit="1" customWidth="1"/>
    <col min="8970" max="9216" width="9.140625" style="176"/>
    <col min="9217" max="9217" width="12.7109375" style="176" bestFit="1" customWidth="1"/>
    <col min="9218" max="9218" width="21.5703125" style="176" customWidth="1"/>
    <col min="9219" max="9219" width="9.140625" style="176"/>
    <col min="9220" max="9220" width="16.7109375" style="176" customWidth="1"/>
    <col min="9221" max="9221" width="19.85546875" style="176" customWidth="1"/>
    <col min="9222" max="9222" width="25.140625" style="176" bestFit="1" customWidth="1"/>
    <col min="9223" max="9223" width="13.85546875" style="176" bestFit="1" customWidth="1"/>
    <col min="9224" max="9224" width="57.5703125" style="176" bestFit="1" customWidth="1"/>
    <col min="9225" max="9225" width="18.28515625" style="176" bestFit="1" customWidth="1"/>
    <col min="9226" max="9472" width="9.140625" style="176"/>
    <col min="9473" max="9473" width="12.7109375" style="176" bestFit="1" customWidth="1"/>
    <col min="9474" max="9474" width="21.5703125" style="176" customWidth="1"/>
    <col min="9475" max="9475" width="9.140625" style="176"/>
    <col min="9476" max="9476" width="16.7109375" style="176" customWidth="1"/>
    <col min="9477" max="9477" width="19.85546875" style="176" customWidth="1"/>
    <col min="9478" max="9478" width="25.140625" style="176" bestFit="1" customWidth="1"/>
    <col min="9479" max="9479" width="13.85546875" style="176" bestFit="1" customWidth="1"/>
    <col min="9480" max="9480" width="57.5703125" style="176" bestFit="1" customWidth="1"/>
    <col min="9481" max="9481" width="18.28515625" style="176" bestFit="1" customWidth="1"/>
    <col min="9482" max="9728" width="9.140625" style="176"/>
    <col min="9729" max="9729" width="12.7109375" style="176" bestFit="1" customWidth="1"/>
    <col min="9730" max="9730" width="21.5703125" style="176" customWidth="1"/>
    <col min="9731" max="9731" width="9.140625" style="176"/>
    <col min="9732" max="9732" width="16.7109375" style="176" customWidth="1"/>
    <col min="9733" max="9733" width="19.85546875" style="176" customWidth="1"/>
    <col min="9734" max="9734" width="25.140625" style="176" bestFit="1" customWidth="1"/>
    <col min="9735" max="9735" width="13.85546875" style="176" bestFit="1" customWidth="1"/>
    <col min="9736" max="9736" width="57.5703125" style="176" bestFit="1" customWidth="1"/>
    <col min="9737" max="9737" width="18.28515625" style="176" bestFit="1" customWidth="1"/>
    <col min="9738" max="9984" width="9.140625" style="176"/>
    <col min="9985" max="9985" width="12.7109375" style="176" bestFit="1" customWidth="1"/>
    <col min="9986" max="9986" width="21.5703125" style="176" customWidth="1"/>
    <col min="9987" max="9987" width="9.140625" style="176"/>
    <col min="9988" max="9988" width="16.7109375" style="176" customWidth="1"/>
    <col min="9989" max="9989" width="19.85546875" style="176" customWidth="1"/>
    <col min="9990" max="9990" width="25.140625" style="176" bestFit="1" customWidth="1"/>
    <col min="9991" max="9991" width="13.85546875" style="176" bestFit="1" customWidth="1"/>
    <col min="9992" max="9992" width="57.5703125" style="176" bestFit="1" customWidth="1"/>
    <col min="9993" max="9993" width="18.28515625" style="176" bestFit="1" customWidth="1"/>
    <col min="9994" max="10240" width="9.140625" style="176"/>
    <col min="10241" max="10241" width="12.7109375" style="176" bestFit="1" customWidth="1"/>
    <col min="10242" max="10242" width="21.5703125" style="176" customWidth="1"/>
    <col min="10243" max="10243" width="9.140625" style="176"/>
    <col min="10244" max="10244" width="16.7109375" style="176" customWidth="1"/>
    <col min="10245" max="10245" width="19.85546875" style="176" customWidth="1"/>
    <col min="10246" max="10246" width="25.140625" style="176" bestFit="1" customWidth="1"/>
    <col min="10247" max="10247" width="13.85546875" style="176" bestFit="1" customWidth="1"/>
    <col min="10248" max="10248" width="57.5703125" style="176" bestFit="1" customWidth="1"/>
    <col min="10249" max="10249" width="18.28515625" style="176" bestFit="1" customWidth="1"/>
    <col min="10250" max="10496" width="9.140625" style="176"/>
    <col min="10497" max="10497" width="12.7109375" style="176" bestFit="1" customWidth="1"/>
    <col min="10498" max="10498" width="21.5703125" style="176" customWidth="1"/>
    <col min="10499" max="10499" width="9.140625" style="176"/>
    <col min="10500" max="10500" width="16.7109375" style="176" customWidth="1"/>
    <col min="10501" max="10501" width="19.85546875" style="176" customWidth="1"/>
    <col min="10502" max="10502" width="25.140625" style="176" bestFit="1" customWidth="1"/>
    <col min="10503" max="10503" width="13.85546875" style="176" bestFit="1" customWidth="1"/>
    <col min="10504" max="10504" width="57.5703125" style="176" bestFit="1" customWidth="1"/>
    <col min="10505" max="10505" width="18.28515625" style="176" bestFit="1" customWidth="1"/>
    <col min="10506" max="10752" width="9.140625" style="176"/>
    <col min="10753" max="10753" width="12.7109375" style="176" bestFit="1" customWidth="1"/>
    <col min="10754" max="10754" width="21.5703125" style="176" customWidth="1"/>
    <col min="10755" max="10755" width="9.140625" style="176"/>
    <col min="10756" max="10756" width="16.7109375" style="176" customWidth="1"/>
    <col min="10757" max="10757" width="19.85546875" style="176" customWidth="1"/>
    <col min="10758" max="10758" width="25.140625" style="176" bestFit="1" customWidth="1"/>
    <col min="10759" max="10759" width="13.85546875" style="176" bestFit="1" customWidth="1"/>
    <col min="10760" max="10760" width="57.5703125" style="176" bestFit="1" customWidth="1"/>
    <col min="10761" max="10761" width="18.28515625" style="176" bestFit="1" customWidth="1"/>
    <col min="10762" max="11008" width="9.140625" style="176"/>
    <col min="11009" max="11009" width="12.7109375" style="176" bestFit="1" customWidth="1"/>
    <col min="11010" max="11010" width="21.5703125" style="176" customWidth="1"/>
    <col min="11011" max="11011" width="9.140625" style="176"/>
    <col min="11012" max="11012" width="16.7109375" style="176" customWidth="1"/>
    <col min="11013" max="11013" width="19.85546875" style="176" customWidth="1"/>
    <col min="11014" max="11014" width="25.140625" style="176" bestFit="1" customWidth="1"/>
    <col min="11015" max="11015" width="13.85546875" style="176" bestFit="1" customWidth="1"/>
    <col min="11016" max="11016" width="57.5703125" style="176" bestFit="1" customWidth="1"/>
    <col min="11017" max="11017" width="18.28515625" style="176" bestFit="1" customWidth="1"/>
    <col min="11018" max="11264" width="9.140625" style="176"/>
    <col min="11265" max="11265" width="12.7109375" style="176" bestFit="1" customWidth="1"/>
    <col min="11266" max="11266" width="21.5703125" style="176" customWidth="1"/>
    <col min="11267" max="11267" width="9.140625" style="176"/>
    <col min="11268" max="11268" width="16.7109375" style="176" customWidth="1"/>
    <col min="11269" max="11269" width="19.85546875" style="176" customWidth="1"/>
    <col min="11270" max="11270" width="25.140625" style="176" bestFit="1" customWidth="1"/>
    <col min="11271" max="11271" width="13.85546875" style="176" bestFit="1" customWidth="1"/>
    <col min="11272" max="11272" width="57.5703125" style="176" bestFit="1" customWidth="1"/>
    <col min="11273" max="11273" width="18.28515625" style="176" bestFit="1" customWidth="1"/>
    <col min="11274" max="11520" width="9.140625" style="176"/>
    <col min="11521" max="11521" width="12.7109375" style="176" bestFit="1" customWidth="1"/>
    <col min="11522" max="11522" width="21.5703125" style="176" customWidth="1"/>
    <col min="11523" max="11523" width="9.140625" style="176"/>
    <col min="11524" max="11524" width="16.7109375" style="176" customWidth="1"/>
    <col min="11525" max="11525" width="19.85546875" style="176" customWidth="1"/>
    <col min="11526" max="11526" width="25.140625" style="176" bestFit="1" customWidth="1"/>
    <col min="11527" max="11527" width="13.85546875" style="176" bestFit="1" customWidth="1"/>
    <col min="11528" max="11528" width="57.5703125" style="176" bestFit="1" customWidth="1"/>
    <col min="11529" max="11529" width="18.28515625" style="176" bestFit="1" customWidth="1"/>
    <col min="11530" max="11776" width="9.140625" style="176"/>
    <col min="11777" max="11777" width="12.7109375" style="176" bestFit="1" customWidth="1"/>
    <col min="11778" max="11778" width="21.5703125" style="176" customWidth="1"/>
    <col min="11779" max="11779" width="9.140625" style="176"/>
    <col min="11780" max="11780" width="16.7109375" style="176" customWidth="1"/>
    <col min="11781" max="11781" width="19.85546875" style="176" customWidth="1"/>
    <col min="11782" max="11782" width="25.140625" style="176" bestFit="1" customWidth="1"/>
    <col min="11783" max="11783" width="13.85546875" style="176" bestFit="1" customWidth="1"/>
    <col min="11784" max="11784" width="57.5703125" style="176" bestFit="1" customWidth="1"/>
    <col min="11785" max="11785" width="18.28515625" style="176" bestFit="1" customWidth="1"/>
    <col min="11786" max="12032" width="9.140625" style="176"/>
    <col min="12033" max="12033" width="12.7109375" style="176" bestFit="1" customWidth="1"/>
    <col min="12034" max="12034" width="21.5703125" style="176" customWidth="1"/>
    <col min="12035" max="12035" width="9.140625" style="176"/>
    <col min="12036" max="12036" width="16.7109375" style="176" customWidth="1"/>
    <col min="12037" max="12037" width="19.85546875" style="176" customWidth="1"/>
    <col min="12038" max="12038" width="25.140625" style="176" bestFit="1" customWidth="1"/>
    <col min="12039" max="12039" width="13.85546875" style="176" bestFit="1" customWidth="1"/>
    <col min="12040" max="12040" width="57.5703125" style="176" bestFit="1" customWidth="1"/>
    <col min="12041" max="12041" width="18.28515625" style="176" bestFit="1" customWidth="1"/>
    <col min="12042" max="12288" width="9.140625" style="176"/>
    <col min="12289" max="12289" width="12.7109375" style="176" bestFit="1" customWidth="1"/>
    <col min="12290" max="12290" width="21.5703125" style="176" customWidth="1"/>
    <col min="12291" max="12291" width="9.140625" style="176"/>
    <col min="12292" max="12292" width="16.7109375" style="176" customWidth="1"/>
    <col min="12293" max="12293" width="19.85546875" style="176" customWidth="1"/>
    <col min="12294" max="12294" width="25.140625" style="176" bestFit="1" customWidth="1"/>
    <col min="12295" max="12295" width="13.85546875" style="176" bestFit="1" customWidth="1"/>
    <col min="12296" max="12296" width="57.5703125" style="176" bestFit="1" customWidth="1"/>
    <col min="12297" max="12297" width="18.28515625" style="176" bestFit="1" customWidth="1"/>
    <col min="12298" max="12544" width="9.140625" style="176"/>
    <col min="12545" max="12545" width="12.7109375" style="176" bestFit="1" customWidth="1"/>
    <col min="12546" max="12546" width="21.5703125" style="176" customWidth="1"/>
    <col min="12547" max="12547" width="9.140625" style="176"/>
    <col min="12548" max="12548" width="16.7109375" style="176" customWidth="1"/>
    <col min="12549" max="12549" width="19.85546875" style="176" customWidth="1"/>
    <col min="12550" max="12550" width="25.140625" style="176" bestFit="1" customWidth="1"/>
    <col min="12551" max="12551" width="13.85546875" style="176" bestFit="1" customWidth="1"/>
    <col min="12552" max="12552" width="57.5703125" style="176" bestFit="1" customWidth="1"/>
    <col min="12553" max="12553" width="18.28515625" style="176" bestFit="1" customWidth="1"/>
    <col min="12554" max="12800" width="9.140625" style="176"/>
    <col min="12801" max="12801" width="12.7109375" style="176" bestFit="1" customWidth="1"/>
    <col min="12802" max="12802" width="21.5703125" style="176" customWidth="1"/>
    <col min="12803" max="12803" width="9.140625" style="176"/>
    <col min="12804" max="12804" width="16.7109375" style="176" customWidth="1"/>
    <col min="12805" max="12805" width="19.85546875" style="176" customWidth="1"/>
    <col min="12806" max="12806" width="25.140625" style="176" bestFit="1" customWidth="1"/>
    <col min="12807" max="12807" width="13.85546875" style="176" bestFit="1" customWidth="1"/>
    <col min="12808" max="12808" width="57.5703125" style="176" bestFit="1" customWidth="1"/>
    <col min="12809" max="12809" width="18.28515625" style="176" bestFit="1" customWidth="1"/>
    <col min="12810" max="13056" width="9.140625" style="176"/>
    <col min="13057" max="13057" width="12.7109375" style="176" bestFit="1" customWidth="1"/>
    <col min="13058" max="13058" width="21.5703125" style="176" customWidth="1"/>
    <col min="13059" max="13059" width="9.140625" style="176"/>
    <col min="13060" max="13060" width="16.7109375" style="176" customWidth="1"/>
    <col min="13061" max="13061" width="19.85546875" style="176" customWidth="1"/>
    <col min="13062" max="13062" width="25.140625" style="176" bestFit="1" customWidth="1"/>
    <col min="13063" max="13063" width="13.85546875" style="176" bestFit="1" customWidth="1"/>
    <col min="13064" max="13064" width="57.5703125" style="176" bestFit="1" customWidth="1"/>
    <col min="13065" max="13065" width="18.28515625" style="176" bestFit="1" customWidth="1"/>
    <col min="13066" max="13312" width="9.140625" style="176"/>
    <col min="13313" max="13313" width="12.7109375" style="176" bestFit="1" customWidth="1"/>
    <col min="13314" max="13314" width="21.5703125" style="176" customWidth="1"/>
    <col min="13315" max="13315" width="9.140625" style="176"/>
    <col min="13316" max="13316" width="16.7109375" style="176" customWidth="1"/>
    <col min="13317" max="13317" width="19.85546875" style="176" customWidth="1"/>
    <col min="13318" max="13318" width="25.140625" style="176" bestFit="1" customWidth="1"/>
    <col min="13319" max="13319" width="13.85546875" style="176" bestFit="1" customWidth="1"/>
    <col min="13320" max="13320" width="57.5703125" style="176" bestFit="1" customWidth="1"/>
    <col min="13321" max="13321" width="18.28515625" style="176" bestFit="1" customWidth="1"/>
    <col min="13322" max="13568" width="9.140625" style="176"/>
    <col min="13569" max="13569" width="12.7109375" style="176" bestFit="1" customWidth="1"/>
    <col min="13570" max="13570" width="21.5703125" style="176" customWidth="1"/>
    <col min="13571" max="13571" width="9.140625" style="176"/>
    <col min="13572" max="13572" width="16.7109375" style="176" customWidth="1"/>
    <col min="13573" max="13573" width="19.85546875" style="176" customWidth="1"/>
    <col min="13574" max="13574" width="25.140625" style="176" bestFit="1" customWidth="1"/>
    <col min="13575" max="13575" width="13.85546875" style="176" bestFit="1" customWidth="1"/>
    <col min="13576" max="13576" width="57.5703125" style="176" bestFit="1" customWidth="1"/>
    <col min="13577" max="13577" width="18.28515625" style="176" bestFit="1" customWidth="1"/>
    <col min="13578" max="13824" width="9.140625" style="176"/>
    <col min="13825" max="13825" width="12.7109375" style="176" bestFit="1" customWidth="1"/>
    <col min="13826" max="13826" width="21.5703125" style="176" customWidth="1"/>
    <col min="13827" max="13827" width="9.140625" style="176"/>
    <col min="13828" max="13828" width="16.7109375" style="176" customWidth="1"/>
    <col min="13829" max="13829" width="19.85546875" style="176" customWidth="1"/>
    <col min="13830" max="13830" width="25.140625" style="176" bestFit="1" customWidth="1"/>
    <col min="13831" max="13831" width="13.85546875" style="176" bestFit="1" customWidth="1"/>
    <col min="13832" max="13832" width="57.5703125" style="176" bestFit="1" customWidth="1"/>
    <col min="13833" max="13833" width="18.28515625" style="176" bestFit="1" customWidth="1"/>
    <col min="13834" max="14080" width="9.140625" style="176"/>
    <col min="14081" max="14081" width="12.7109375" style="176" bestFit="1" customWidth="1"/>
    <col min="14082" max="14082" width="21.5703125" style="176" customWidth="1"/>
    <col min="14083" max="14083" width="9.140625" style="176"/>
    <col min="14084" max="14084" width="16.7109375" style="176" customWidth="1"/>
    <col min="14085" max="14085" width="19.85546875" style="176" customWidth="1"/>
    <col min="14086" max="14086" width="25.140625" style="176" bestFit="1" customWidth="1"/>
    <col min="14087" max="14087" width="13.85546875" style="176" bestFit="1" customWidth="1"/>
    <col min="14088" max="14088" width="57.5703125" style="176" bestFit="1" customWidth="1"/>
    <col min="14089" max="14089" width="18.28515625" style="176" bestFit="1" customWidth="1"/>
    <col min="14090" max="14336" width="9.140625" style="176"/>
    <col min="14337" max="14337" width="12.7109375" style="176" bestFit="1" customWidth="1"/>
    <col min="14338" max="14338" width="21.5703125" style="176" customWidth="1"/>
    <col min="14339" max="14339" width="9.140625" style="176"/>
    <col min="14340" max="14340" width="16.7109375" style="176" customWidth="1"/>
    <col min="14341" max="14341" width="19.85546875" style="176" customWidth="1"/>
    <col min="14342" max="14342" width="25.140625" style="176" bestFit="1" customWidth="1"/>
    <col min="14343" max="14343" width="13.85546875" style="176" bestFit="1" customWidth="1"/>
    <col min="14344" max="14344" width="57.5703125" style="176" bestFit="1" customWidth="1"/>
    <col min="14345" max="14345" width="18.28515625" style="176" bestFit="1" customWidth="1"/>
    <col min="14346" max="14592" width="9.140625" style="176"/>
    <col min="14593" max="14593" width="12.7109375" style="176" bestFit="1" customWidth="1"/>
    <col min="14594" max="14594" width="21.5703125" style="176" customWidth="1"/>
    <col min="14595" max="14595" width="9.140625" style="176"/>
    <col min="14596" max="14596" width="16.7109375" style="176" customWidth="1"/>
    <col min="14597" max="14597" width="19.85546875" style="176" customWidth="1"/>
    <col min="14598" max="14598" width="25.140625" style="176" bestFit="1" customWidth="1"/>
    <col min="14599" max="14599" width="13.85546875" style="176" bestFit="1" customWidth="1"/>
    <col min="14600" max="14600" width="57.5703125" style="176" bestFit="1" customWidth="1"/>
    <col min="14601" max="14601" width="18.28515625" style="176" bestFit="1" customWidth="1"/>
    <col min="14602" max="14848" width="9.140625" style="176"/>
    <col min="14849" max="14849" width="12.7109375" style="176" bestFit="1" customWidth="1"/>
    <col min="14850" max="14850" width="21.5703125" style="176" customWidth="1"/>
    <col min="14851" max="14851" width="9.140625" style="176"/>
    <col min="14852" max="14852" width="16.7109375" style="176" customWidth="1"/>
    <col min="14853" max="14853" width="19.85546875" style="176" customWidth="1"/>
    <col min="14854" max="14854" width="25.140625" style="176" bestFit="1" customWidth="1"/>
    <col min="14855" max="14855" width="13.85546875" style="176" bestFit="1" customWidth="1"/>
    <col min="14856" max="14856" width="57.5703125" style="176" bestFit="1" customWidth="1"/>
    <col min="14857" max="14857" width="18.28515625" style="176" bestFit="1" customWidth="1"/>
    <col min="14858" max="15104" width="9.140625" style="176"/>
    <col min="15105" max="15105" width="12.7109375" style="176" bestFit="1" customWidth="1"/>
    <col min="15106" max="15106" width="21.5703125" style="176" customWidth="1"/>
    <col min="15107" max="15107" width="9.140625" style="176"/>
    <col min="15108" max="15108" width="16.7109375" style="176" customWidth="1"/>
    <col min="15109" max="15109" width="19.85546875" style="176" customWidth="1"/>
    <col min="15110" max="15110" width="25.140625" style="176" bestFit="1" customWidth="1"/>
    <col min="15111" max="15111" width="13.85546875" style="176" bestFit="1" customWidth="1"/>
    <col min="15112" max="15112" width="57.5703125" style="176" bestFit="1" customWidth="1"/>
    <col min="15113" max="15113" width="18.28515625" style="176" bestFit="1" customWidth="1"/>
    <col min="15114" max="15360" width="9.140625" style="176"/>
    <col min="15361" max="15361" width="12.7109375" style="176" bestFit="1" customWidth="1"/>
    <col min="15362" max="15362" width="21.5703125" style="176" customWidth="1"/>
    <col min="15363" max="15363" width="9.140625" style="176"/>
    <col min="15364" max="15364" width="16.7109375" style="176" customWidth="1"/>
    <col min="15365" max="15365" width="19.85546875" style="176" customWidth="1"/>
    <col min="15366" max="15366" width="25.140625" style="176" bestFit="1" customWidth="1"/>
    <col min="15367" max="15367" width="13.85546875" style="176" bestFit="1" customWidth="1"/>
    <col min="15368" max="15368" width="57.5703125" style="176" bestFit="1" customWidth="1"/>
    <col min="15369" max="15369" width="18.28515625" style="176" bestFit="1" customWidth="1"/>
    <col min="15370" max="15616" width="9.140625" style="176"/>
    <col min="15617" max="15617" width="12.7109375" style="176" bestFit="1" customWidth="1"/>
    <col min="15618" max="15618" width="21.5703125" style="176" customWidth="1"/>
    <col min="15619" max="15619" width="9.140625" style="176"/>
    <col min="15620" max="15620" width="16.7109375" style="176" customWidth="1"/>
    <col min="15621" max="15621" width="19.85546875" style="176" customWidth="1"/>
    <col min="15622" max="15622" width="25.140625" style="176" bestFit="1" customWidth="1"/>
    <col min="15623" max="15623" width="13.85546875" style="176" bestFit="1" customWidth="1"/>
    <col min="15624" max="15624" width="57.5703125" style="176" bestFit="1" customWidth="1"/>
    <col min="15625" max="15625" width="18.28515625" style="176" bestFit="1" customWidth="1"/>
    <col min="15626" max="15872" width="9.140625" style="176"/>
    <col min="15873" max="15873" width="12.7109375" style="176" bestFit="1" customWidth="1"/>
    <col min="15874" max="15874" width="21.5703125" style="176" customWidth="1"/>
    <col min="15875" max="15875" width="9.140625" style="176"/>
    <col min="15876" max="15876" width="16.7109375" style="176" customWidth="1"/>
    <col min="15877" max="15877" width="19.85546875" style="176" customWidth="1"/>
    <col min="15878" max="15878" width="25.140625" style="176" bestFit="1" customWidth="1"/>
    <col min="15879" max="15879" width="13.85546875" style="176" bestFit="1" customWidth="1"/>
    <col min="15880" max="15880" width="57.5703125" style="176" bestFit="1" customWidth="1"/>
    <col min="15881" max="15881" width="18.28515625" style="176" bestFit="1" customWidth="1"/>
    <col min="15882" max="16128" width="9.140625" style="176"/>
    <col min="16129" max="16129" width="12.7109375" style="176" bestFit="1" customWidth="1"/>
    <col min="16130" max="16130" width="21.5703125" style="176" customWidth="1"/>
    <col min="16131" max="16131" width="9.140625" style="176"/>
    <col min="16132" max="16132" width="16.7109375" style="176" customWidth="1"/>
    <col min="16133" max="16133" width="19.85546875" style="176" customWidth="1"/>
    <col min="16134" max="16134" width="25.140625" style="176" bestFit="1" customWidth="1"/>
    <col min="16135" max="16135" width="13.85546875" style="176" bestFit="1" customWidth="1"/>
    <col min="16136" max="16136" width="57.5703125" style="176" bestFit="1" customWidth="1"/>
    <col min="16137" max="16137" width="18.28515625" style="176" bestFit="1" customWidth="1"/>
    <col min="16138" max="16384" width="9.140625" style="176"/>
  </cols>
  <sheetData>
    <row r="1" spans="1:8" ht="23.25" x14ac:dyDescent="0.35">
      <c r="A1" s="187" t="s">
        <v>115</v>
      </c>
      <c r="B1" s="187"/>
      <c r="C1" s="187"/>
      <c r="D1" s="187"/>
      <c r="E1" s="187"/>
      <c r="F1" s="187"/>
      <c r="G1" s="187"/>
    </row>
    <row r="2" spans="1:8" ht="23.25" x14ac:dyDescent="0.35">
      <c r="A2" s="187" t="s">
        <v>116</v>
      </c>
      <c r="B2" s="187"/>
      <c r="C2" s="187"/>
      <c r="D2" s="187"/>
      <c r="E2" s="187"/>
      <c r="F2" s="187"/>
      <c r="G2" s="187"/>
    </row>
    <row r="3" spans="1:8" ht="23.25" x14ac:dyDescent="0.35">
      <c r="A3" s="187" t="s">
        <v>117</v>
      </c>
      <c r="B3" s="187"/>
      <c r="C3" s="187"/>
      <c r="D3" s="187"/>
      <c r="E3" s="187"/>
      <c r="F3" s="187"/>
      <c r="G3" s="187"/>
    </row>
    <row r="5" spans="1:8" x14ac:dyDescent="0.25">
      <c r="A5" s="177"/>
    </row>
    <row r="6" spans="1:8" x14ac:dyDescent="0.25">
      <c r="A6" s="178" t="s">
        <v>118</v>
      </c>
    </row>
    <row r="7" spans="1:8" x14ac:dyDescent="0.25">
      <c r="A7" s="176" t="s">
        <v>119</v>
      </c>
    </row>
    <row r="8" spans="1:8" x14ac:dyDescent="0.25">
      <c r="A8" s="176" t="s">
        <v>120</v>
      </c>
      <c r="G8" s="179"/>
      <c r="H8" s="180"/>
    </row>
    <row r="9" spans="1:8" x14ac:dyDescent="0.25">
      <c r="A9" s="176" t="s">
        <v>121</v>
      </c>
      <c r="C9" s="181" t="s">
        <v>122</v>
      </c>
      <c r="G9" s="182"/>
      <c r="H9" s="182"/>
    </row>
    <row r="10" spans="1:8" x14ac:dyDescent="0.25">
      <c r="A10" s="176" t="s">
        <v>123</v>
      </c>
      <c r="F10" s="183"/>
    </row>
    <row r="11" spans="1:8" x14ac:dyDescent="0.25">
      <c r="A11" s="176" t="s">
        <v>124</v>
      </c>
      <c r="C11" s="181" t="s">
        <v>125</v>
      </c>
    </row>
    <row r="12" spans="1:8" x14ac:dyDescent="0.25">
      <c r="A12" s="176" t="s">
        <v>126</v>
      </c>
      <c r="C12" s="181" t="s">
        <v>127</v>
      </c>
    </row>
    <row r="13" spans="1:8" x14ac:dyDescent="0.25">
      <c r="A13" s="184" t="s">
        <v>128</v>
      </c>
      <c r="B13" s="176" t="s">
        <v>129</v>
      </c>
    </row>
    <row r="14" spans="1:8" x14ac:dyDescent="0.25">
      <c r="A14" s="185" t="s">
        <v>130</v>
      </c>
      <c r="B14" s="176" t="s">
        <v>131</v>
      </c>
    </row>
    <row r="15" spans="1:8" x14ac:dyDescent="0.25">
      <c r="A15" s="176" t="s">
        <v>3</v>
      </c>
      <c r="B15" s="176" t="s">
        <v>132</v>
      </c>
    </row>
    <row r="16" spans="1:8" x14ac:dyDescent="0.25">
      <c r="A16" s="176" t="s">
        <v>4</v>
      </c>
      <c r="B16" s="176" t="s">
        <v>133</v>
      </c>
    </row>
    <row r="17" spans="1:2" x14ac:dyDescent="0.25">
      <c r="A17" s="176" t="s">
        <v>5</v>
      </c>
      <c r="B17" s="176" t="s">
        <v>134</v>
      </c>
    </row>
    <row r="18" spans="1:2" x14ac:dyDescent="0.25">
      <c r="A18" s="176" t="s">
        <v>6</v>
      </c>
      <c r="B18" s="176" t="s">
        <v>135</v>
      </c>
    </row>
    <row r="19" spans="1:2" x14ac:dyDescent="0.25">
      <c r="A19" s="176" t="s">
        <v>7</v>
      </c>
      <c r="B19" s="176" t="s">
        <v>136</v>
      </c>
    </row>
    <row r="20" spans="1:2" x14ac:dyDescent="0.25">
      <c r="A20" s="176" t="s">
        <v>137</v>
      </c>
    </row>
    <row r="21" spans="1:2" x14ac:dyDescent="0.25">
      <c r="A21" s="176" t="s">
        <v>137</v>
      </c>
    </row>
    <row r="22" spans="1:2" x14ac:dyDescent="0.25">
      <c r="A22" s="176" t="s">
        <v>137</v>
      </c>
    </row>
    <row r="23" spans="1:2" x14ac:dyDescent="0.25">
      <c r="A23" s="185" t="s">
        <v>17</v>
      </c>
      <c r="B23" s="176" t="s">
        <v>138</v>
      </c>
    </row>
    <row r="24" spans="1:2" x14ac:dyDescent="0.25">
      <c r="A24" s="185" t="s">
        <v>18</v>
      </c>
      <c r="B24" s="176" t="s">
        <v>139</v>
      </c>
    </row>
    <row r="25" spans="1:2" x14ac:dyDescent="0.25">
      <c r="A25" s="185" t="s">
        <v>19</v>
      </c>
      <c r="B25" s="176" t="s">
        <v>140</v>
      </c>
    </row>
    <row r="26" spans="1:2" x14ac:dyDescent="0.25">
      <c r="A26" s="185" t="s">
        <v>20</v>
      </c>
      <c r="B26" s="176" t="s">
        <v>141</v>
      </c>
    </row>
    <row r="27" spans="1:2" ht="15.75" thickBot="1" x14ac:dyDescent="0.3">
      <c r="A27" s="186" t="s">
        <v>142</v>
      </c>
    </row>
    <row r="28" spans="1:2" x14ac:dyDescent="0.25">
      <c r="A28" s="177" t="s">
        <v>143</v>
      </c>
    </row>
    <row r="29" spans="1:2" x14ac:dyDescent="0.25">
      <c r="A29" s="181" t="s">
        <v>144</v>
      </c>
    </row>
    <row r="30" spans="1:2" x14ac:dyDescent="0.25">
      <c r="A30" s="176" t="s">
        <v>145</v>
      </c>
    </row>
    <row r="31" spans="1:2" x14ac:dyDescent="0.25">
      <c r="A31" s="176" t="s">
        <v>115</v>
      </c>
    </row>
    <row r="32" spans="1:2" x14ac:dyDescent="0.25">
      <c r="A32" s="176" t="s">
        <v>146</v>
      </c>
    </row>
    <row r="33" spans="1:1" x14ac:dyDescent="0.25">
      <c r="A33" s="176" t="s">
        <v>147</v>
      </c>
    </row>
  </sheetData>
  <mergeCells count="3">
    <mergeCell ref="A1:G1"/>
    <mergeCell ref="A2:G2"/>
    <mergeCell ref="A3:G3"/>
  </mergeCells>
  <hyperlinks>
    <hyperlink ref="C9" r:id="rId1"/>
    <hyperlink ref="C11" r:id="rId2"/>
    <hyperlink ref="C12" r:id="rId3"/>
    <hyperlink ref="A29" r:id="rId4"/>
  </hyperlinks>
  <pageMargins left="0.75" right="0.75" top="1" bottom="1" header="0.5" footer="0.5"/>
  <pageSetup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BK147"/>
  <sheetViews>
    <sheetView tabSelected="1" topLeftCell="AV1" zoomScale="115" zoomScaleNormal="115" zoomScaleSheetLayoutView="70" workbookViewId="0">
      <pane xSplit="1" ySplit="6" topLeftCell="AW7" activePane="bottomRight" state="frozen"/>
      <selection activeCell="AV1" sqref="AV1"/>
      <selection pane="topRight" activeCell="AW1" sqref="AW1"/>
      <selection pane="bottomLeft" activeCell="AV7" sqref="AV7"/>
      <selection pane="bottomRight" activeCell="AW7" sqref="AW7"/>
    </sheetView>
  </sheetViews>
  <sheetFormatPr defaultColWidth="9" defaultRowHeight="12.75" x14ac:dyDescent="0.2"/>
  <cols>
    <col min="1" max="1" width="4.42578125" style="1" customWidth="1"/>
    <col min="2" max="2" width="41.28515625" style="1" customWidth="1"/>
    <col min="3" max="5" width="10.7109375" style="1" hidden="1" customWidth="1"/>
    <col min="6" max="6" width="14.7109375" style="1" hidden="1" customWidth="1"/>
    <col min="7" max="7" width="11.140625" style="1" hidden="1" customWidth="1"/>
    <col min="8" max="8" width="10.7109375" style="1" hidden="1" customWidth="1"/>
    <col min="9" max="9" width="11.5703125" style="1" hidden="1" customWidth="1"/>
    <col min="10" max="10" width="12.140625" style="1" hidden="1" customWidth="1"/>
    <col min="11" max="11" width="11.140625" style="1" hidden="1" customWidth="1"/>
    <col min="12" max="12" width="11.42578125" style="1" hidden="1" customWidth="1"/>
    <col min="13" max="13" width="12.85546875" style="1" hidden="1" customWidth="1"/>
    <col min="14" max="14" width="12" style="1" hidden="1" customWidth="1"/>
    <col min="15" max="15" width="13.140625" style="1" hidden="1" customWidth="1"/>
    <col min="16" max="16" width="12.5703125" style="1" hidden="1" customWidth="1"/>
    <col min="17" max="17" width="13.5703125" style="1" hidden="1" customWidth="1"/>
    <col min="18" max="18" width="11.7109375" style="1" hidden="1" customWidth="1"/>
    <col min="19" max="19" width="10.7109375" style="1" hidden="1" customWidth="1"/>
    <col min="20" max="20" width="14" style="1" hidden="1" customWidth="1"/>
    <col min="21" max="21" width="15.85546875" style="1" hidden="1" customWidth="1"/>
    <col min="22" max="22" width="14.28515625" style="1" hidden="1" customWidth="1"/>
    <col min="23" max="23" width="13.42578125" style="1" hidden="1" customWidth="1"/>
    <col min="24" max="24" width="11.7109375" style="1" hidden="1" customWidth="1"/>
    <col min="25" max="25" width="12.42578125" style="1" hidden="1" customWidth="1"/>
    <col min="26" max="26" width="11.5703125" style="1" hidden="1" customWidth="1"/>
    <col min="27" max="27" width="12.5703125" style="1" hidden="1" customWidth="1"/>
    <col min="28" max="28" width="13.140625" style="1" hidden="1" customWidth="1"/>
    <col min="29" max="29" width="11.7109375" style="1" hidden="1" customWidth="1"/>
    <col min="30" max="30" width="12.140625" style="1" hidden="1" customWidth="1"/>
    <col min="31" max="31" width="13" style="1" hidden="1" customWidth="1"/>
    <col min="32" max="32" width="12.28515625" style="1" hidden="1" customWidth="1"/>
    <col min="33" max="33" width="11.5703125" style="1" hidden="1" customWidth="1"/>
    <col min="34" max="34" width="12.5703125" style="1" hidden="1" customWidth="1"/>
    <col min="35" max="35" width="11.7109375" style="1" hidden="1" customWidth="1"/>
    <col min="36" max="39" width="11.5703125" style="1" hidden="1" customWidth="1"/>
    <col min="40" max="40" width="11.42578125" style="1" hidden="1" customWidth="1"/>
    <col min="41" max="42" width="11.5703125" style="1" hidden="1" customWidth="1"/>
    <col min="43" max="43" width="11.28515625" style="1" hidden="1" customWidth="1"/>
    <col min="44" max="47" width="11.5703125" style="1" customWidth="1"/>
    <col min="48" max="48" width="49" style="3" customWidth="1"/>
    <col min="49" max="52" width="11.5703125" style="1" customWidth="1"/>
    <col min="53" max="53" width="11.140625" style="1" bestFit="1" customWidth="1"/>
    <col min="54" max="54" width="14.28515625" style="1" customWidth="1"/>
    <col min="55" max="55" width="15.42578125" style="1" customWidth="1"/>
    <col min="56" max="56" width="11.140625" style="1" customWidth="1"/>
    <col min="57" max="60" width="15.42578125" style="1" hidden="1" customWidth="1"/>
    <col min="61" max="61" width="48.7109375" style="1" customWidth="1"/>
    <col min="62" max="16384" width="9" style="5"/>
  </cols>
  <sheetData>
    <row r="1" spans="1:62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BA1" s="4"/>
      <c r="BB1" s="4"/>
      <c r="BC1" s="4"/>
      <c r="BD1" s="4"/>
      <c r="BE1" s="4"/>
      <c r="BF1" s="4"/>
      <c r="BG1" s="4"/>
      <c r="BH1" s="4"/>
    </row>
    <row r="2" spans="1:62" ht="18.75" x14ac:dyDescent="0.3">
      <c r="B2" s="188" t="s">
        <v>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BA2" s="4"/>
      <c r="BB2" s="4"/>
      <c r="BC2" s="4"/>
      <c r="BD2" s="4"/>
      <c r="BE2" s="4"/>
      <c r="BF2" s="4"/>
      <c r="BG2" s="4"/>
      <c r="BH2" s="4"/>
    </row>
    <row r="3" spans="1:62" x14ac:dyDescent="0.2">
      <c r="B3" s="6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BA3" s="4"/>
      <c r="BB3" s="4"/>
      <c r="BC3" s="4"/>
      <c r="BD3" s="4"/>
      <c r="BE3" s="4"/>
      <c r="BF3" s="4"/>
      <c r="BG3" s="4"/>
      <c r="BH3" s="4"/>
    </row>
    <row r="4" spans="1:62" ht="13.5" thickBot="1" x14ac:dyDescent="0.25"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2"/>
      <c r="AG4" s="2"/>
      <c r="AH4" s="2"/>
      <c r="AI4" s="2"/>
      <c r="AJ4" s="2"/>
      <c r="AK4" s="2"/>
      <c r="AL4" s="2"/>
      <c r="AM4" s="2"/>
      <c r="BA4" s="4"/>
      <c r="BB4" s="4"/>
      <c r="BC4" s="4"/>
      <c r="BD4" s="4"/>
      <c r="BE4" s="4"/>
      <c r="BF4" s="4"/>
      <c r="BG4" s="4"/>
      <c r="BH4" s="4"/>
    </row>
    <row r="5" spans="1:62" ht="16.5" customHeight="1" x14ac:dyDescent="0.2">
      <c r="A5" s="9"/>
      <c r="B5" s="189" t="s">
        <v>2</v>
      </c>
      <c r="C5" s="10"/>
      <c r="D5" s="191" t="s">
        <v>3</v>
      </c>
      <c r="E5" s="191"/>
      <c r="F5" s="191"/>
      <c r="G5" s="191"/>
      <c r="H5" s="191" t="s">
        <v>4</v>
      </c>
      <c r="I5" s="191"/>
      <c r="J5" s="191"/>
      <c r="K5" s="191"/>
      <c r="L5" s="191" t="s">
        <v>5</v>
      </c>
      <c r="M5" s="191"/>
      <c r="N5" s="191"/>
      <c r="O5" s="191"/>
      <c r="P5" s="191" t="s">
        <v>6</v>
      </c>
      <c r="Q5" s="191"/>
      <c r="R5" s="191"/>
      <c r="S5" s="191"/>
      <c r="T5" s="191" t="s">
        <v>7</v>
      </c>
      <c r="U5" s="191"/>
      <c r="V5" s="191"/>
      <c r="W5" s="191"/>
      <c r="X5" s="191" t="s">
        <v>8</v>
      </c>
      <c r="Y5" s="191"/>
      <c r="Z5" s="191"/>
      <c r="AA5" s="191"/>
      <c r="AB5" s="191" t="s">
        <v>9</v>
      </c>
      <c r="AC5" s="191"/>
      <c r="AD5" s="191"/>
      <c r="AE5" s="191"/>
      <c r="AF5" s="191" t="s">
        <v>10</v>
      </c>
      <c r="AG5" s="191"/>
      <c r="AH5" s="191"/>
      <c r="AI5" s="191"/>
      <c r="AJ5" s="191" t="s">
        <v>11</v>
      </c>
      <c r="AK5" s="191"/>
      <c r="AL5" s="191"/>
      <c r="AM5" s="191"/>
      <c r="AN5" s="191" t="s">
        <v>12</v>
      </c>
      <c r="AO5" s="191"/>
      <c r="AP5" s="191"/>
      <c r="AQ5" s="191"/>
      <c r="AR5" s="191" t="s">
        <v>13</v>
      </c>
      <c r="AS5" s="191"/>
      <c r="AT5" s="191"/>
      <c r="AU5" s="191"/>
      <c r="AV5" s="196" t="s">
        <v>2</v>
      </c>
      <c r="AW5" s="191" t="s">
        <v>14</v>
      </c>
      <c r="AX5" s="191"/>
      <c r="AY5" s="191"/>
      <c r="AZ5" s="198"/>
      <c r="BA5" s="207" t="s">
        <v>15</v>
      </c>
      <c r="BB5" s="192"/>
      <c r="BC5" s="192"/>
      <c r="BD5" s="208"/>
      <c r="BE5" s="207" t="s">
        <v>16</v>
      </c>
      <c r="BF5" s="192"/>
      <c r="BG5" s="192"/>
      <c r="BH5" s="208"/>
      <c r="BI5" s="192" t="s">
        <v>2</v>
      </c>
    </row>
    <row r="6" spans="1:62" ht="16.5" customHeight="1" thickBot="1" x14ac:dyDescent="0.25">
      <c r="A6" s="9"/>
      <c r="B6" s="190"/>
      <c r="C6" s="11" t="s">
        <v>20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17</v>
      </c>
      <c r="I6" s="11" t="s">
        <v>18</v>
      </c>
      <c r="J6" s="11" t="s">
        <v>19</v>
      </c>
      <c r="K6" s="11" t="s">
        <v>20</v>
      </c>
      <c r="L6" s="11" t="s">
        <v>17</v>
      </c>
      <c r="M6" s="11" t="s">
        <v>18</v>
      </c>
      <c r="N6" s="11" t="s">
        <v>19</v>
      </c>
      <c r="O6" s="11" t="s">
        <v>20</v>
      </c>
      <c r="P6" s="11" t="s">
        <v>17</v>
      </c>
      <c r="Q6" s="11" t="s">
        <v>18</v>
      </c>
      <c r="R6" s="11" t="s">
        <v>19</v>
      </c>
      <c r="S6" s="11" t="s">
        <v>20</v>
      </c>
      <c r="T6" s="11" t="s">
        <v>17</v>
      </c>
      <c r="U6" s="11" t="s">
        <v>18</v>
      </c>
      <c r="V6" s="11" t="s">
        <v>19</v>
      </c>
      <c r="W6" s="11" t="s">
        <v>20</v>
      </c>
      <c r="X6" s="11" t="s">
        <v>17</v>
      </c>
      <c r="Y6" s="11" t="s">
        <v>18</v>
      </c>
      <c r="Z6" s="11" t="s">
        <v>19</v>
      </c>
      <c r="AA6" s="11" t="s">
        <v>20</v>
      </c>
      <c r="AB6" s="11" t="s">
        <v>17</v>
      </c>
      <c r="AC6" s="11" t="s">
        <v>18</v>
      </c>
      <c r="AD6" s="11" t="s">
        <v>19</v>
      </c>
      <c r="AE6" s="11" t="s">
        <v>20</v>
      </c>
      <c r="AF6" s="11" t="s">
        <v>17</v>
      </c>
      <c r="AG6" s="11" t="s">
        <v>18</v>
      </c>
      <c r="AH6" s="11" t="s">
        <v>19</v>
      </c>
      <c r="AI6" s="11" t="s">
        <v>20</v>
      </c>
      <c r="AJ6" s="11" t="s">
        <v>17</v>
      </c>
      <c r="AK6" s="11" t="s">
        <v>18</v>
      </c>
      <c r="AL6" s="11" t="s">
        <v>19</v>
      </c>
      <c r="AM6" s="11" t="s">
        <v>20</v>
      </c>
      <c r="AN6" s="11" t="s">
        <v>17</v>
      </c>
      <c r="AO6" s="11" t="s">
        <v>18</v>
      </c>
      <c r="AP6" s="11" t="s">
        <v>19</v>
      </c>
      <c r="AQ6" s="11" t="s">
        <v>20</v>
      </c>
      <c r="AR6" s="11" t="s">
        <v>17</v>
      </c>
      <c r="AS6" s="11" t="s">
        <v>18</v>
      </c>
      <c r="AT6" s="11" t="s">
        <v>19</v>
      </c>
      <c r="AU6" s="11" t="s">
        <v>20</v>
      </c>
      <c r="AV6" s="197"/>
      <c r="AW6" s="11" t="s">
        <v>17</v>
      </c>
      <c r="AX6" s="11" t="s">
        <v>18</v>
      </c>
      <c r="AY6" s="11" t="s">
        <v>19</v>
      </c>
      <c r="AZ6" s="12" t="s">
        <v>20</v>
      </c>
      <c r="BA6" s="13" t="s">
        <v>17</v>
      </c>
      <c r="BB6" s="11" t="s">
        <v>18</v>
      </c>
      <c r="BC6" s="11" t="s">
        <v>19</v>
      </c>
      <c r="BD6" s="14" t="s">
        <v>20</v>
      </c>
      <c r="BE6" s="13" t="s">
        <v>17</v>
      </c>
      <c r="BF6" s="11" t="s">
        <v>18</v>
      </c>
      <c r="BG6" s="11" t="s">
        <v>19</v>
      </c>
      <c r="BH6" s="14" t="s">
        <v>20</v>
      </c>
      <c r="BI6" s="193"/>
    </row>
    <row r="7" spans="1:62" ht="16.5" customHeight="1" x14ac:dyDescent="0.2">
      <c r="B7" s="15" t="s">
        <v>21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7" t="s">
        <v>22</v>
      </c>
      <c r="AW7" s="16"/>
      <c r="AX7" s="16"/>
      <c r="AY7" s="16"/>
      <c r="AZ7" s="16"/>
      <c r="BA7" s="18"/>
      <c r="BB7" s="18"/>
      <c r="BC7" s="18"/>
      <c r="BD7" s="18"/>
      <c r="BE7" s="18"/>
      <c r="BF7" s="18"/>
      <c r="BG7" s="19"/>
      <c r="BH7" s="19"/>
      <c r="BI7" s="20" t="s">
        <v>22</v>
      </c>
    </row>
    <row r="8" spans="1:62" x14ac:dyDescent="0.2">
      <c r="B8" s="21" t="s">
        <v>23</v>
      </c>
      <c r="C8" s="21"/>
      <c r="D8" s="21"/>
      <c r="E8" s="22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3"/>
      <c r="AG8" s="23"/>
      <c r="AH8" s="23"/>
      <c r="AI8" s="23"/>
      <c r="AJ8" s="23"/>
      <c r="AK8" s="23"/>
      <c r="AL8" s="23"/>
      <c r="AM8" s="23"/>
      <c r="AN8" s="22"/>
      <c r="AO8" s="22"/>
      <c r="AP8" s="22"/>
      <c r="AQ8" s="22"/>
      <c r="AR8" s="22"/>
      <c r="AS8" s="22"/>
      <c r="AT8" s="22"/>
      <c r="AU8" s="22"/>
      <c r="AV8" s="24" t="s">
        <v>24</v>
      </c>
      <c r="AW8" s="22"/>
      <c r="AX8" s="22"/>
      <c r="AY8" s="22"/>
      <c r="AZ8" s="22"/>
      <c r="BA8" s="25"/>
      <c r="BB8" s="25"/>
      <c r="BC8" s="25"/>
      <c r="BD8" s="25"/>
      <c r="BE8" s="25"/>
      <c r="BF8" s="25"/>
      <c r="BG8" s="26"/>
      <c r="BH8" s="26"/>
      <c r="BI8" s="27" t="s">
        <v>24</v>
      </c>
    </row>
    <row r="9" spans="1:62" x14ac:dyDescent="0.2">
      <c r="B9" s="28" t="s">
        <v>25</v>
      </c>
      <c r="C9" s="29"/>
      <c r="D9" s="29">
        <v>7051</v>
      </c>
      <c r="E9" s="29">
        <v>7218</v>
      </c>
      <c r="F9" s="29">
        <v>7376</v>
      </c>
      <c r="G9" s="29">
        <v>7456</v>
      </c>
      <c r="H9" s="29">
        <v>7462</v>
      </c>
      <c r="I9" s="29">
        <v>7664</v>
      </c>
      <c r="J9" s="29">
        <v>7674</v>
      </c>
      <c r="K9" s="29">
        <v>7719</v>
      </c>
      <c r="L9" s="29">
        <v>7810</v>
      </c>
      <c r="M9" s="29">
        <v>8111</v>
      </c>
      <c r="N9" s="29">
        <v>8177</v>
      </c>
      <c r="O9" s="29">
        <v>8311</v>
      </c>
      <c r="P9" s="29">
        <v>8416</v>
      </c>
      <c r="Q9" s="29">
        <v>8771</v>
      </c>
      <c r="R9" s="29">
        <v>8802</v>
      </c>
      <c r="S9" s="29">
        <v>8851</v>
      </c>
      <c r="T9" s="30">
        <v>8889</v>
      </c>
      <c r="U9" s="30">
        <v>9159</v>
      </c>
      <c r="V9" s="30">
        <v>9167</v>
      </c>
      <c r="W9" s="30">
        <v>9191</v>
      </c>
      <c r="X9" s="30">
        <v>9234</v>
      </c>
      <c r="Y9" s="30">
        <v>9483</v>
      </c>
      <c r="Z9" s="30">
        <v>9489</v>
      </c>
      <c r="AA9" s="30">
        <v>9541</v>
      </c>
      <c r="AB9" s="30">
        <v>9651</v>
      </c>
      <c r="AC9" s="30">
        <v>9948</v>
      </c>
      <c r="AD9" s="30">
        <v>9948</v>
      </c>
      <c r="AE9" s="30">
        <v>10017</v>
      </c>
      <c r="AF9" s="30">
        <v>10111</v>
      </c>
      <c r="AG9" s="30">
        <v>10523</v>
      </c>
      <c r="AH9" s="30">
        <v>10535</v>
      </c>
      <c r="AI9" s="30">
        <v>10581</v>
      </c>
      <c r="AJ9" s="30">
        <v>10696</v>
      </c>
      <c r="AK9" s="30">
        <v>11149</v>
      </c>
      <c r="AL9" s="30">
        <v>11153</v>
      </c>
      <c r="AM9" s="30">
        <v>11199</v>
      </c>
      <c r="AN9" s="30">
        <v>11352</v>
      </c>
      <c r="AO9" s="30">
        <v>11745</v>
      </c>
      <c r="AP9" s="30">
        <v>11785</v>
      </c>
      <c r="AQ9" s="30">
        <v>11937</v>
      </c>
      <c r="AR9" s="30">
        <v>12073</v>
      </c>
      <c r="AS9" s="30">
        <v>13033</v>
      </c>
      <c r="AT9" s="30">
        <v>13119</v>
      </c>
      <c r="AU9" s="30">
        <v>13179</v>
      </c>
      <c r="AV9" s="28" t="s">
        <v>25</v>
      </c>
      <c r="AW9" s="30">
        <v>13792</v>
      </c>
      <c r="AX9" s="30">
        <v>14219</v>
      </c>
      <c r="AY9" s="30">
        <v>14193</v>
      </c>
      <c r="AZ9" s="30">
        <v>14293</v>
      </c>
      <c r="BA9" s="31">
        <v>14422</v>
      </c>
      <c r="BB9" s="31">
        <v>14422</v>
      </c>
      <c r="BC9" s="31">
        <v>14850</v>
      </c>
      <c r="BD9" s="31">
        <v>14970</v>
      </c>
      <c r="BE9" s="31"/>
      <c r="BF9" s="31"/>
      <c r="BG9" s="32"/>
      <c r="BH9" s="32"/>
      <c r="BI9" s="33" t="s">
        <v>25</v>
      </c>
    </row>
    <row r="10" spans="1:62" x14ac:dyDescent="0.2">
      <c r="B10" s="28" t="s">
        <v>26</v>
      </c>
      <c r="C10" s="29">
        <v>2897</v>
      </c>
      <c r="D10" s="29">
        <v>3030</v>
      </c>
      <c r="E10" s="29">
        <v>3265</v>
      </c>
      <c r="F10" s="29">
        <v>3424</v>
      </c>
      <c r="G10" s="29">
        <v>3555</v>
      </c>
      <c r="H10" s="29">
        <v>3761</v>
      </c>
      <c r="I10" s="29">
        <v>3947</v>
      </c>
      <c r="J10" s="29">
        <v>4091</v>
      </c>
      <c r="K10" s="29">
        <v>4179</v>
      </c>
      <c r="L10" s="29">
        <v>4444</v>
      </c>
      <c r="M10" s="29">
        <v>4979</v>
      </c>
      <c r="N10" s="29">
        <v>5124</v>
      </c>
      <c r="O10" s="29">
        <v>5282</v>
      </c>
      <c r="P10" s="29">
        <v>5421</v>
      </c>
      <c r="Q10" s="29">
        <v>5857</v>
      </c>
      <c r="R10" s="29">
        <v>5961</v>
      </c>
      <c r="S10" s="29">
        <v>6040</v>
      </c>
      <c r="T10" s="30">
        <v>6119</v>
      </c>
      <c r="U10" s="30">
        <v>6587</v>
      </c>
      <c r="V10" s="30">
        <v>6634</v>
      </c>
      <c r="W10" s="30">
        <v>6671</v>
      </c>
      <c r="X10" s="30">
        <v>6727</v>
      </c>
      <c r="Y10" s="30">
        <v>7036</v>
      </c>
      <c r="Z10" s="30">
        <v>7089</v>
      </c>
      <c r="AA10" s="30">
        <v>7416</v>
      </c>
      <c r="AB10" s="30">
        <v>7885</v>
      </c>
      <c r="AC10" s="30">
        <v>8905</v>
      </c>
      <c r="AD10" s="30">
        <v>9099</v>
      </c>
      <c r="AE10" s="30">
        <v>9291</v>
      </c>
      <c r="AF10" s="30">
        <v>9412</v>
      </c>
      <c r="AG10" s="30">
        <v>9896</v>
      </c>
      <c r="AH10" s="30">
        <v>9946</v>
      </c>
      <c r="AI10" s="30">
        <v>10013</v>
      </c>
      <c r="AJ10" s="30">
        <v>10135</v>
      </c>
      <c r="AK10" s="30">
        <v>10596</v>
      </c>
      <c r="AL10" s="30">
        <v>10599</v>
      </c>
      <c r="AM10" s="30">
        <v>10640</v>
      </c>
      <c r="AN10" s="30">
        <v>10785</v>
      </c>
      <c r="AO10" s="30">
        <v>11149</v>
      </c>
      <c r="AP10" s="30">
        <v>11174</v>
      </c>
      <c r="AQ10" s="30">
        <v>11315</v>
      </c>
      <c r="AR10" s="30">
        <v>11437</v>
      </c>
      <c r="AS10" s="30">
        <v>12442</v>
      </c>
      <c r="AT10" s="30">
        <v>12527</v>
      </c>
      <c r="AU10" s="30">
        <v>12674</v>
      </c>
      <c r="AV10" s="34" t="s">
        <v>26</v>
      </c>
      <c r="AW10" s="30">
        <v>13499</v>
      </c>
      <c r="AX10" s="30">
        <v>13926</v>
      </c>
      <c r="AY10" s="30">
        <v>13899</v>
      </c>
      <c r="AZ10" s="30">
        <v>14150</v>
      </c>
      <c r="BA10" s="31">
        <v>14285</v>
      </c>
      <c r="BB10" s="31">
        <v>14610</v>
      </c>
      <c r="BC10" s="31">
        <v>14710</v>
      </c>
      <c r="BD10" s="31">
        <v>14850</v>
      </c>
      <c r="BE10" s="31"/>
      <c r="BF10" s="31"/>
      <c r="BG10" s="32"/>
      <c r="BH10" s="32"/>
      <c r="BI10" s="35" t="s">
        <v>26</v>
      </c>
    </row>
    <row r="11" spans="1:62" x14ac:dyDescent="0.2">
      <c r="B11" s="28" t="s">
        <v>27</v>
      </c>
      <c r="C11" s="29">
        <v>1028</v>
      </c>
      <c r="D11" s="29">
        <v>1141</v>
      </c>
      <c r="E11" s="29">
        <v>1217</v>
      </c>
      <c r="F11" s="29">
        <v>1363</v>
      </c>
      <c r="G11" s="29">
        <v>1612</v>
      </c>
      <c r="H11" s="29">
        <v>1729</v>
      </c>
      <c r="I11" s="29">
        <v>1948</v>
      </c>
      <c r="J11" s="29">
        <v>2174</v>
      </c>
      <c r="K11" s="29">
        <v>2294</v>
      </c>
      <c r="L11" s="29">
        <v>2470</v>
      </c>
      <c r="M11" s="29">
        <v>2618</v>
      </c>
      <c r="N11" s="29">
        <v>3021</v>
      </c>
      <c r="O11" s="29">
        <v>3121.02</v>
      </c>
      <c r="P11" s="29">
        <v>3275</v>
      </c>
      <c r="Q11" s="29">
        <v>3523</v>
      </c>
      <c r="R11" s="29">
        <v>3783</v>
      </c>
      <c r="S11" s="29">
        <v>3999</v>
      </c>
      <c r="T11" s="30">
        <v>4055</v>
      </c>
      <c r="U11" s="30">
        <v>4217</v>
      </c>
      <c r="V11" s="30">
        <v>4375</v>
      </c>
      <c r="W11" s="30">
        <v>4465</v>
      </c>
      <c r="X11" s="30">
        <v>4562</v>
      </c>
      <c r="Y11" s="30">
        <v>4734</v>
      </c>
      <c r="Z11" s="30">
        <v>4948</v>
      </c>
      <c r="AA11" s="30">
        <v>5200</v>
      </c>
      <c r="AB11" s="30">
        <v>5318</v>
      </c>
      <c r="AC11" s="30">
        <v>5409</v>
      </c>
      <c r="AD11" s="30">
        <v>5548</v>
      </c>
      <c r="AE11" s="30">
        <v>5745</v>
      </c>
      <c r="AF11" s="30">
        <v>5987</v>
      </c>
      <c r="AG11" s="30">
        <v>6232</v>
      </c>
      <c r="AH11" s="30">
        <v>6449</v>
      </c>
      <c r="AI11" s="30">
        <v>6757</v>
      </c>
      <c r="AJ11" s="30">
        <v>6974</v>
      </c>
      <c r="AK11" s="30">
        <v>7684</v>
      </c>
      <c r="AL11" s="30">
        <v>8016</v>
      </c>
      <c r="AM11" s="30">
        <v>8240</v>
      </c>
      <c r="AN11" s="30">
        <v>8438</v>
      </c>
      <c r="AO11" s="30">
        <v>9018</v>
      </c>
      <c r="AP11" s="30">
        <v>9312</v>
      </c>
      <c r="AQ11" s="30">
        <v>9597</v>
      </c>
      <c r="AR11" s="30">
        <v>10099</v>
      </c>
      <c r="AS11" s="30">
        <v>10736</v>
      </c>
      <c r="AT11" s="30">
        <v>11100</v>
      </c>
      <c r="AU11" s="30">
        <v>11381</v>
      </c>
      <c r="AV11" s="34" t="s">
        <v>27</v>
      </c>
      <c r="AW11" s="30">
        <v>11803</v>
      </c>
      <c r="AX11" s="30">
        <v>12352</v>
      </c>
      <c r="AY11" s="30">
        <v>12515</v>
      </c>
      <c r="AZ11" s="30">
        <v>12689</v>
      </c>
      <c r="BA11" s="31">
        <v>12963</v>
      </c>
      <c r="BB11" s="31">
        <v>12963</v>
      </c>
      <c r="BC11" s="31">
        <v>13835</v>
      </c>
      <c r="BD11" s="31">
        <v>14019</v>
      </c>
      <c r="BE11" s="31"/>
      <c r="BF11" s="31"/>
      <c r="BG11" s="32"/>
      <c r="BH11" s="32"/>
      <c r="BI11" s="35" t="s">
        <v>27</v>
      </c>
      <c r="BJ11" s="36"/>
    </row>
    <row r="12" spans="1:62" x14ac:dyDescent="0.2">
      <c r="B12" s="28" t="s">
        <v>28</v>
      </c>
      <c r="C12" s="29"/>
      <c r="D12" s="29">
        <v>21898</v>
      </c>
      <c r="E12" s="29">
        <v>26845</v>
      </c>
      <c r="F12" s="29">
        <v>27127</v>
      </c>
      <c r="G12" s="29">
        <v>32331</v>
      </c>
      <c r="H12" s="29">
        <v>34772</v>
      </c>
      <c r="I12" s="29">
        <v>38460</v>
      </c>
      <c r="J12" s="29">
        <v>43211</v>
      </c>
      <c r="K12" s="29">
        <v>46329</v>
      </c>
      <c r="L12" s="29">
        <v>44258</v>
      </c>
      <c r="M12" s="29">
        <v>41224</v>
      </c>
      <c r="N12" s="29">
        <v>42860</v>
      </c>
      <c r="O12" s="29">
        <v>43903</v>
      </c>
      <c r="P12" s="29">
        <v>46666</v>
      </c>
      <c r="Q12" s="29">
        <v>48944</v>
      </c>
      <c r="R12" s="29">
        <v>48399</v>
      </c>
      <c r="S12" s="29">
        <v>49715</v>
      </c>
      <c r="T12" s="30">
        <v>51685</v>
      </c>
      <c r="U12" s="30">
        <v>50920</v>
      </c>
      <c r="V12" s="30">
        <v>51577</v>
      </c>
      <c r="W12" s="30">
        <v>52049</v>
      </c>
      <c r="X12" s="30">
        <v>48632</v>
      </c>
      <c r="Y12" s="30">
        <v>44383</v>
      </c>
      <c r="Z12" s="30">
        <v>40539</v>
      </c>
      <c r="AA12" s="30">
        <v>37232</v>
      </c>
      <c r="AB12" s="30">
        <v>36473</v>
      </c>
      <c r="AC12" s="30">
        <v>35703</v>
      </c>
      <c r="AD12" s="30">
        <v>35292</v>
      </c>
      <c r="AE12" s="30">
        <v>34879</v>
      </c>
      <c r="AF12" s="30">
        <v>34229</v>
      </c>
      <c r="AG12" s="30">
        <v>34724</v>
      </c>
      <c r="AH12" s="30">
        <v>33189</v>
      </c>
      <c r="AI12" s="30">
        <v>33748</v>
      </c>
      <c r="AJ12" s="30">
        <v>33749</v>
      </c>
      <c r="AK12" s="30">
        <v>33734</v>
      </c>
      <c r="AL12" s="30">
        <v>33802</v>
      </c>
      <c r="AM12" s="30">
        <v>34428</v>
      </c>
      <c r="AN12" s="30">
        <v>34471</v>
      </c>
      <c r="AO12" s="30">
        <v>34945</v>
      </c>
      <c r="AP12" s="30">
        <v>37286</v>
      </c>
      <c r="AQ12" s="30">
        <v>41183</v>
      </c>
      <c r="AR12" s="30">
        <v>44383</v>
      </c>
      <c r="AS12" s="30">
        <v>50072</v>
      </c>
      <c r="AT12" s="30">
        <v>52501</v>
      </c>
      <c r="AU12" s="30">
        <v>50769</v>
      </c>
      <c r="AV12" s="34" t="s">
        <v>28</v>
      </c>
      <c r="AW12" s="30">
        <v>51009</v>
      </c>
      <c r="AX12" s="30">
        <v>52062</v>
      </c>
      <c r="AY12" s="30">
        <v>52854</v>
      </c>
      <c r="AZ12" s="30">
        <v>54490</v>
      </c>
      <c r="BA12" s="31">
        <v>49929</v>
      </c>
      <c r="BB12" s="31">
        <v>49929</v>
      </c>
      <c r="BC12" s="31">
        <v>53509</v>
      </c>
      <c r="BD12" s="31">
        <v>53511</v>
      </c>
      <c r="BE12" s="31"/>
      <c r="BF12" s="31"/>
      <c r="BG12" s="32"/>
      <c r="BH12" s="32"/>
      <c r="BI12" s="35" t="s">
        <v>28</v>
      </c>
    </row>
    <row r="13" spans="1:62" x14ac:dyDescent="0.2">
      <c r="B13" s="21" t="s">
        <v>29</v>
      </c>
      <c r="C13" s="37">
        <f t="shared" ref="C13:AU13" si="0">C14+C15+C16</f>
        <v>3280572</v>
      </c>
      <c r="D13" s="37">
        <f t="shared" si="0"/>
        <v>3553000</v>
      </c>
      <c r="E13" s="37">
        <f t="shared" si="0"/>
        <v>4256759</v>
      </c>
      <c r="F13" s="37">
        <f t="shared" si="0"/>
        <v>4567651</v>
      </c>
      <c r="G13" s="37">
        <f t="shared" si="0"/>
        <v>3784510</v>
      </c>
      <c r="H13" s="37">
        <f t="shared" si="0"/>
        <v>4720141.0279999999</v>
      </c>
      <c r="I13" s="37">
        <f t="shared" si="0"/>
        <v>5101746</v>
      </c>
      <c r="J13" s="37">
        <f t="shared" si="0"/>
        <v>5549391</v>
      </c>
      <c r="K13" s="37">
        <f t="shared" si="0"/>
        <v>5815300</v>
      </c>
      <c r="L13" s="37">
        <f t="shared" si="0"/>
        <v>6510000</v>
      </c>
      <c r="M13" s="37">
        <f t="shared" si="0"/>
        <v>6671497</v>
      </c>
      <c r="N13" s="37">
        <f t="shared" si="0"/>
        <v>6419563</v>
      </c>
      <c r="O13" s="37">
        <f t="shared" si="0"/>
        <v>7471070</v>
      </c>
      <c r="P13" s="37">
        <f t="shared" si="0"/>
        <v>7751912</v>
      </c>
      <c r="Q13" s="37">
        <f t="shared" si="0"/>
        <v>8658316</v>
      </c>
      <c r="R13" s="37">
        <f t="shared" si="0"/>
        <v>8386312</v>
      </c>
      <c r="S13" s="37">
        <f t="shared" si="0"/>
        <v>8939401</v>
      </c>
      <c r="T13" s="37">
        <f t="shared" si="0"/>
        <v>9321721</v>
      </c>
      <c r="U13" s="37">
        <f t="shared" si="0"/>
        <v>9954451</v>
      </c>
      <c r="V13" s="37">
        <f t="shared" si="0"/>
        <v>10445173</v>
      </c>
      <c r="W13" s="37">
        <f t="shared" si="0"/>
        <v>10517138</v>
      </c>
      <c r="X13" s="37">
        <f t="shared" si="0"/>
        <v>11066973</v>
      </c>
      <c r="Y13" s="37">
        <f t="shared" si="0"/>
        <v>13192957</v>
      </c>
      <c r="Z13" s="37">
        <f t="shared" si="0"/>
        <v>13426024</v>
      </c>
      <c r="AA13" s="37">
        <f t="shared" si="0"/>
        <v>14016773.436903883</v>
      </c>
      <c r="AB13" s="37">
        <f t="shared" si="0"/>
        <v>14528164</v>
      </c>
      <c r="AC13" s="37">
        <f t="shared" si="0"/>
        <v>15236000</v>
      </c>
      <c r="AD13" s="37">
        <f t="shared" si="0"/>
        <v>16618000</v>
      </c>
      <c r="AE13" s="37">
        <f t="shared" si="0"/>
        <v>17953000</v>
      </c>
      <c r="AF13" s="37">
        <f t="shared" si="0"/>
        <v>19637921</v>
      </c>
      <c r="AG13" s="37">
        <f t="shared" si="0"/>
        <v>20716527</v>
      </c>
      <c r="AH13" s="37">
        <f t="shared" si="0"/>
        <v>21765819</v>
      </c>
      <c r="AI13" s="37">
        <f t="shared" si="0"/>
        <v>22316807.635000002</v>
      </c>
      <c r="AJ13" s="37">
        <f t="shared" si="0"/>
        <v>23367237</v>
      </c>
      <c r="AK13" s="37">
        <f t="shared" si="0"/>
        <v>22380221</v>
      </c>
      <c r="AL13" s="37">
        <f t="shared" si="0"/>
        <v>24311578</v>
      </c>
      <c r="AM13" s="37">
        <f t="shared" si="0"/>
        <v>25352805</v>
      </c>
      <c r="AN13" s="37">
        <f t="shared" si="0"/>
        <v>25675026</v>
      </c>
      <c r="AO13" s="37">
        <f t="shared" si="0"/>
        <v>25994230</v>
      </c>
      <c r="AP13" s="37">
        <f t="shared" si="0"/>
        <v>26551060</v>
      </c>
      <c r="AQ13" s="37">
        <f t="shared" si="0"/>
        <v>27294463</v>
      </c>
      <c r="AR13" s="37">
        <f t="shared" si="0"/>
        <v>28164689</v>
      </c>
      <c r="AS13" s="37">
        <f t="shared" si="0"/>
        <v>32521837</v>
      </c>
      <c r="AT13" s="37">
        <f t="shared" si="0"/>
        <v>33627777</v>
      </c>
      <c r="AU13" s="37">
        <f t="shared" si="0"/>
        <v>33508900</v>
      </c>
      <c r="AV13" s="24" t="s">
        <v>29</v>
      </c>
      <c r="AW13" s="37">
        <f t="shared" ref="AW13:BD13" si="1">AW14+AW15+AW16+AW17+AW18</f>
        <v>36391519</v>
      </c>
      <c r="AX13" s="37">
        <f t="shared" si="1"/>
        <v>36201968</v>
      </c>
      <c r="AY13" s="37">
        <f t="shared" si="1"/>
        <v>37098904</v>
      </c>
      <c r="AZ13" s="37">
        <f t="shared" si="1"/>
        <v>36632969</v>
      </c>
      <c r="BA13" s="38">
        <f t="shared" si="1"/>
        <v>37787325</v>
      </c>
      <c r="BB13" s="38">
        <f t="shared" si="1"/>
        <v>39361405</v>
      </c>
      <c r="BC13" s="38">
        <f t="shared" si="1"/>
        <v>40071411</v>
      </c>
      <c r="BD13" s="38">
        <f t="shared" si="1"/>
        <v>40918993</v>
      </c>
      <c r="BE13" s="38"/>
      <c r="BF13" s="38"/>
      <c r="BG13" s="39"/>
      <c r="BH13" s="39"/>
      <c r="BI13" s="27" t="s">
        <v>29</v>
      </c>
    </row>
    <row r="14" spans="1:62" x14ac:dyDescent="0.2">
      <c r="B14" s="28" t="s">
        <v>30</v>
      </c>
      <c r="C14" s="29">
        <v>1040577</v>
      </c>
      <c r="D14" s="29">
        <v>1181000</v>
      </c>
      <c r="E14" s="29">
        <v>1257134</v>
      </c>
      <c r="F14" s="29">
        <v>1449095</v>
      </c>
      <c r="G14" s="29">
        <v>973470</v>
      </c>
      <c r="H14" s="29">
        <v>1355054</v>
      </c>
      <c r="I14" s="29">
        <v>1547544</v>
      </c>
      <c r="J14" s="29">
        <v>1663079</v>
      </c>
      <c r="K14" s="29">
        <v>1698424</v>
      </c>
      <c r="L14" s="29">
        <v>1623000</v>
      </c>
      <c r="M14" s="29">
        <v>1664071</v>
      </c>
      <c r="N14" s="29">
        <v>1551256</v>
      </c>
      <c r="O14" s="29">
        <v>1777237</v>
      </c>
      <c r="P14" s="29">
        <v>1752606</v>
      </c>
      <c r="Q14" s="29">
        <v>1784629</v>
      </c>
      <c r="R14" s="29">
        <v>1673869</v>
      </c>
      <c r="S14" s="29">
        <v>1663662</v>
      </c>
      <c r="T14" s="29">
        <v>1644566</v>
      </c>
      <c r="U14" s="29">
        <v>1631818</v>
      </c>
      <c r="V14" s="29">
        <v>1605806</v>
      </c>
      <c r="W14" s="29">
        <v>1613470</v>
      </c>
      <c r="X14" s="29">
        <v>1676691</v>
      </c>
      <c r="Y14" s="29">
        <v>1564246</v>
      </c>
      <c r="Z14" s="29">
        <v>1384101</v>
      </c>
      <c r="AA14" s="29">
        <v>1384814.4369038825</v>
      </c>
      <c r="AB14" s="29">
        <v>1363000</v>
      </c>
      <c r="AC14" s="29">
        <v>1278000</v>
      </c>
      <c r="AD14" s="29">
        <v>1266000</v>
      </c>
      <c r="AE14" s="29">
        <v>1231000</v>
      </c>
      <c r="AF14" s="29">
        <v>1274066</v>
      </c>
      <c r="AG14" s="29">
        <v>1271174</v>
      </c>
      <c r="AH14" s="29">
        <v>1270775</v>
      </c>
      <c r="AI14" s="29">
        <v>1087771.635</v>
      </c>
      <c r="AJ14" s="29">
        <v>1508340</v>
      </c>
      <c r="AK14" s="29">
        <v>1335976</v>
      </c>
      <c r="AL14" s="29">
        <v>1333674</v>
      </c>
      <c r="AM14" s="29">
        <v>1333827</v>
      </c>
      <c r="AN14" s="29">
        <v>1319406</v>
      </c>
      <c r="AO14" s="29">
        <v>1332000</v>
      </c>
      <c r="AP14" s="29">
        <v>1346000</v>
      </c>
      <c r="AQ14" s="29">
        <v>1369958</v>
      </c>
      <c r="AR14" s="29">
        <v>1391571</v>
      </c>
      <c r="AS14" s="29">
        <v>1394223</v>
      </c>
      <c r="AT14" s="29">
        <v>1433267</v>
      </c>
      <c r="AU14" s="29">
        <v>1450095</v>
      </c>
      <c r="AV14" s="34" t="s">
        <v>30</v>
      </c>
      <c r="AW14" s="30">
        <v>1211582</v>
      </c>
      <c r="AX14" s="30">
        <v>1208763</v>
      </c>
      <c r="AY14" s="30">
        <v>1247836</v>
      </c>
      <c r="AZ14" s="30">
        <v>1292136</v>
      </c>
      <c r="BA14" s="31">
        <v>1333916</v>
      </c>
      <c r="BB14" s="31">
        <v>1374073</v>
      </c>
      <c r="BC14" s="31">
        <v>1423768</v>
      </c>
      <c r="BD14" s="31">
        <v>1453867</v>
      </c>
      <c r="BE14" s="31"/>
      <c r="BF14" s="31"/>
      <c r="BG14" s="32"/>
      <c r="BH14" s="32"/>
      <c r="BI14" s="35" t="s">
        <v>30</v>
      </c>
    </row>
    <row r="15" spans="1:62" x14ac:dyDescent="0.2">
      <c r="B15" s="28" t="s">
        <v>31</v>
      </c>
      <c r="C15" s="29">
        <v>1932995</v>
      </c>
      <c r="D15" s="29">
        <v>2197000</v>
      </c>
      <c r="E15" s="29">
        <v>2862585</v>
      </c>
      <c r="F15" s="29">
        <v>3032971</v>
      </c>
      <c r="G15" s="29">
        <v>2740280</v>
      </c>
      <c r="H15" s="29">
        <v>3303508</v>
      </c>
      <c r="I15" s="29">
        <v>3483185</v>
      </c>
      <c r="J15" s="29">
        <v>3787909</v>
      </c>
      <c r="K15" s="29">
        <v>3982592</v>
      </c>
      <c r="L15" s="29">
        <v>4729000</v>
      </c>
      <c r="M15" s="29">
        <v>4816477</v>
      </c>
      <c r="N15" s="29">
        <v>4679532</v>
      </c>
      <c r="O15" s="29">
        <v>4905268</v>
      </c>
      <c r="P15" s="29">
        <v>5145138</v>
      </c>
      <c r="Q15" s="29">
        <v>5984838</v>
      </c>
      <c r="R15" s="29">
        <v>5833620</v>
      </c>
      <c r="S15" s="29">
        <v>6395186</v>
      </c>
      <c r="T15" s="29">
        <v>6898369</v>
      </c>
      <c r="U15" s="29">
        <v>7555016</v>
      </c>
      <c r="V15" s="29">
        <v>8085685</v>
      </c>
      <c r="W15" s="29">
        <v>8139668</v>
      </c>
      <c r="X15" s="29">
        <v>8697049</v>
      </c>
      <c r="Y15" s="29">
        <v>10910372</v>
      </c>
      <c r="Z15" s="29">
        <v>11347761</v>
      </c>
      <c r="AA15" s="29">
        <v>11989627</v>
      </c>
      <c r="AB15" s="29">
        <v>12552526</v>
      </c>
      <c r="AC15" s="29">
        <v>13321000</v>
      </c>
      <c r="AD15" s="29">
        <v>14674000</v>
      </c>
      <c r="AE15" s="29">
        <v>15984000</v>
      </c>
      <c r="AF15" s="29">
        <v>17588145</v>
      </c>
      <c r="AG15" s="29">
        <v>18571520</v>
      </c>
      <c r="AH15" s="29">
        <v>19575418</v>
      </c>
      <c r="AI15" s="29">
        <v>20267433</v>
      </c>
      <c r="AJ15" s="29">
        <v>20871586</v>
      </c>
      <c r="AK15" s="29">
        <v>20048084</v>
      </c>
      <c r="AL15" s="29">
        <v>22019675</v>
      </c>
      <c r="AM15" s="29">
        <v>23061171</v>
      </c>
      <c r="AN15" s="29">
        <v>23402795</v>
      </c>
      <c r="AO15" s="29">
        <v>23727594</v>
      </c>
      <c r="AP15" s="29">
        <v>24279295</v>
      </c>
      <c r="AQ15" s="29">
        <v>25024235</v>
      </c>
      <c r="AR15" s="29">
        <v>25871230</v>
      </c>
      <c r="AS15" s="29">
        <v>26489225</v>
      </c>
      <c r="AT15" s="29">
        <v>27400376</v>
      </c>
      <c r="AU15" s="29">
        <v>27260281</v>
      </c>
      <c r="AV15" s="34" t="s">
        <v>31</v>
      </c>
      <c r="AW15" s="30">
        <v>17473270</v>
      </c>
      <c r="AX15" s="30">
        <v>17470297</v>
      </c>
      <c r="AY15" s="30">
        <v>17542788</v>
      </c>
      <c r="AZ15" s="30">
        <v>17857561</v>
      </c>
      <c r="BA15" s="31">
        <v>18778525</v>
      </c>
      <c r="BB15" s="31">
        <v>19847969</v>
      </c>
      <c r="BC15" s="31">
        <v>20984868</v>
      </c>
      <c r="BD15" s="31">
        <v>21712069</v>
      </c>
      <c r="BE15" s="31"/>
      <c r="BF15" s="31"/>
      <c r="BG15" s="32"/>
      <c r="BH15" s="32"/>
      <c r="BI15" s="35" t="s">
        <v>31</v>
      </c>
    </row>
    <row r="16" spans="1:62" x14ac:dyDescent="0.2">
      <c r="B16" s="28" t="s">
        <v>32</v>
      </c>
      <c r="C16" s="29">
        <v>307000</v>
      </c>
      <c r="D16" s="29">
        <v>175000</v>
      </c>
      <c r="E16" s="29">
        <v>137040</v>
      </c>
      <c r="F16" s="29">
        <v>85585</v>
      </c>
      <c r="G16" s="29">
        <v>70760</v>
      </c>
      <c r="H16" s="29">
        <v>61579.027999999998</v>
      </c>
      <c r="I16" s="29">
        <v>71017</v>
      </c>
      <c r="J16" s="29">
        <v>98403</v>
      </c>
      <c r="K16" s="29">
        <v>134284</v>
      </c>
      <c r="L16" s="29">
        <v>158000</v>
      </c>
      <c r="M16" s="29">
        <v>190949</v>
      </c>
      <c r="N16" s="29">
        <v>188775</v>
      </c>
      <c r="O16" s="29">
        <v>788565</v>
      </c>
      <c r="P16" s="29">
        <v>854168</v>
      </c>
      <c r="Q16" s="29">
        <v>888849</v>
      </c>
      <c r="R16" s="29">
        <v>878823</v>
      </c>
      <c r="S16" s="29">
        <v>880553</v>
      </c>
      <c r="T16" s="30">
        <v>778786</v>
      </c>
      <c r="U16" s="30">
        <v>767617</v>
      </c>
      <c r="V16" s="30">
        <v>753682</v>
      </c>
      <c r="W16" s="30">
        <v>764000</v>
      </c>
      <c r="X16" s="30">
        <v>693233</v>
      </c>
      <c r="Y16" s="30">
        <v>718339</v>
      </c>
      <c r="Z16" s="30">
        <v>694162</v>
      </c>
      <c r="AA16" s="30">
        <v>642332</v>
      </c>
      <c r="AB16" s="30">
        <v>612638</v>
      </c>
      <c r="AC16" s="30">
        <v>637000</v>
      </c>
      <c r="AD16" s="30">
        <v>678000</v>
      </c>
      <c r="AE16" s="30">
        <v>738000</v>
      </c>
      <c r="AF16" s="30">
        <v>775710</v>
      </c>
      <c r="AG16" s="30">
        <v>873833</v>
      </c>
      <c r="AH16" s="30">
        <v>919626</v>
      </c>
      <c r="AI16" s="30">
        <v>961603</v>
      </c>
      <c r="AJ16" s="30">
        <v>987311</v>
      </c>
      <c r="AK16" s="30">
        <v>996161</v>
      </c>
      <c r="AL16" s="30">
        <v>958229</v>
      </c>
      <c r="AM16" s="30">
        <v>957807</v>
      </c>
      <c r="AN16" s="30">
        <v>952825</v>
      </c>
      <c r="AO16" s="30">
        <v>934636</v>
      </c>
      <c r="AP16" s="30">
        <v>925765</v>
      </c>
      <c r="AQ16" s="30">
        <v>900270</v>
      </c>
      <c r="AR16" s="30">
        <v>901888</v>
      </c>
      <c r="AS16" s="30">
        <v>4638389</v>
      </c>
      <c r="AT16" s="30">
        <v>4794134</v>
      </c>
      <c r="AU16" s="30">
        <v>4798524</v>
      </c>
      <c r="AV16" s="34" t="s">
        <v>32</v>
      </c>
      <c r="AW16" s="30">
        <v>7325910</v>
      </c>
      <c r="AX16" s="30">
        <v>6806138</v>
      </c>
      <c r="AY16" s="30">
        <v>7727967</v>
      </c>
      <c r="AZ16" s="30">
        <v>8043044</v>
      </c>
      <c r="BA16" s="31">
        <v>8224719</v>
      </c>
      <c r="BB16" s="31">
        <v>8385281</v>
      </c>
      <c r="BC16" s="31">
        <v>8528797</v>
      </c>
      <c r="BD16" s="31">
        <v>8586819</v>
      </c>
      <c r="BE16" s="31"/>
      <c r="BF16" s="31"/>
      <c r="BG16" s="32"/>
      <c r="BH16" s="32"/>
      <c r="BI16" s="35" t="s">
        <v>32</v>
      </c>
    </row>
    <row r="17" spans="1:61" x14ac:dyDescent="0.2">
      <c r="B17" s="28" t="s">
        <v>33</v>
      </c>
      <c r="C17" s="194"/>
      <c r="D17" s="194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4" t="s">
        <v>33</v>
      </c>
      <c r="AW17" s="30">
        <v>333299</v>
      </c>
      <c r="AX17" s="30">
        <v>359064</v>
      </c>
      <c r="AY17" s="30">
        <v>341075</v>
      </c>
      <c r="AZ17" s="30">
        <v>315865</v>
      </c>
      <c r="BA17" s="31">
        <v>248689</v>
      </c>
      <c r="BB17" s="31">
        <v>253144</v>
      </c>
      <c r="BC17" s="31">
        <v>236018</v>
      </c>
      <c r="BD17" s="31">
        <v>234098</v>
      </c>
      <c r="BE17" s="31"/>
      <c r="BF17" s="31"/>
      <c r="BG17" s="32"/>
      <c r="BH17" s="32"/>
      <c r="BI17" s="35" t="s">
        <v>33</v>
      </c>
    </row>
    <row r="18" spans="1:61" x14ac:dyDescent="0.2">
      <c r="B18" s="28" t="s">
        <v>34</v>
      </c>
      <c r="C18" s="194"/>
      <c r="D18" s="194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4" t="s">
        <v>34</v>
      </c>
      <c r="AW18" s="30">
        <v>10047458</v>
      </c>
      <c r="AX18" s="30">
        <v>10357706</v>
      </c>
      <c r="AY18" s="30">
        <v>10239238</v>
      </c>
      <c r="AZ18" s="30">
        <v>9124363</v>
      </c>
      <c r="BA18" s="31">
        <v>9201476</v>
      </c>
      <c r="BB18" s="31">
        <v>9500938</v>
      </c>
      <c r="BC18" s="31">
        <v>8897960</v>
      </c>
      <c r="BD18" s="31">
        <v>8932140</v>
      </c>
      <c r="BE18" s="31"/>
      <c r="BF18" s="31"/>
      <c r="BG18" s="32"/>
      <c r="BH18" s="32"/>
      <c r="BI18" s="35" t="s">
        <v>34</v>
      </c>
    </row>
    <row r="19" spans="1:61" s="41" customFormat="1" x14ac:dyDescent="0.2">
      <c r="A19" s="40"/>
      <c r="B19" s="21" t="s">
        <v>35</v>
      </c>
      <c r="C19" s="37"/>
      <c r="D19" s="37">
        <f>D20+D21+D22</f>
        <v>1132819</v>
      </c>
      <c r="E19" s="37">
        <f t="shared" ref="E19:BD19" si="2">E20+E21+E22</f>
        <v>1282789</v>
      </c>
      <c r="F19" s="37">
        <f t="shared" si="2"/>
        <v>1268507</v>
      </c>
      <c r="G19" s="37">
        <f t="shared" si="2"/>
        <v>1406779</v>
      </c>
      <c r="H19" s="37">
        <f t="shared" si="2"/>
        <v>1623435</v>
      </c>
      <c r="I19" s="37">
        <f t="shared" si="2"/>
        <v>1865949</v>
      </c>
      <c r="J19" s="37">
        <f t="shared" si="2"/>
        <v>1964294</v>
      </c>
      <c r="K19" s="37">
        <f t="shared" si="2"/>
        <v>2205281</v>
      </c>
      <c r="L19" s="37">
        <f t="shared" si="2"/>
        <v>2492730.0049999999</v>
      </c>
      <c r="M19" s="37">
        <f t="shared" si="2"/>
        <v>2865303</v>
      </c>
      <c r="N19" s="37">
        <f t="shared" si="2"/>
        <v>2471673</v>
      </c>
      <c r="O19" s="37">
        <f t="shared" si="2"/>
        <v>2775434</v>
      </c>
      <c r="P19" s="37">
        <f t="shared" si="2"/>
        <v>2979664</v>
      </c>
      <c r="Q19" s="37">
        <f t="shared" si="2"/>
        <v>3185949</v>
      </c>
      <c r="R19" s="37">
        <f t="shared" si="2"/>
        <v>4495568</v>
      </c>
      <c r="S19" s="37">
        <f t="shared" si="2"/>
        <v>5379916</v>
      </c>
      <c r="T19" s="37">
        <f t="shared" si="2"/>
        <v>6163746</v>
      </c>
      <c r="U19" s="37">
        <f t="shared" si="2"/>
        <v>6498676</v>
      </c>
      <c r="V19" s="37">
        <f t="shared" si="2"/>
        <v>6909899</v>
      </c>
      <c r="W19" s="37">
        <f t="shared" si="2"/>
        <v>7393975</v>
      </c>
      <c r="X19" s="37">
        <f t="shared" si="2"/>
        <v>7774120</v>
      </c>
      <c r="Y19" s="37">
        <f t="shared" si="2"/>
        <v>8171823</v>
      </c>
      <c r="Z19" s="37">
        <f t="shared" si="2"/>
        <v>8601720</v>
      </c>
      <c r="AA19" s="37">
        <f t="shared" si="2"/>
        <v>9865007</v>
      </c>
      <c r="AB19" s="37">
        <f t="shared" si="2"/>
        <v>10198395</v>
      </c>
      <c r="AC19" s="37">
        <f t="shared" si="2"/>
        <v>10677608</v>
      </c>
      <c r="AD19" s="37">
        <f t="shared" si="2"/>
        <v>11288221</v>
      </c>
      <c r="AE19" s="37">
        <f t="shared" si="2"/>
        <v>12025544</v>
      </c>
      <c r="AF19" s="37">
        <f t="shared" si="2"/>
        <v>12460191</v>
      </c>
      <c r="AG19" s="37">
        <f t="shared" si="2"/>
        <v>13334706</v>
      </c>
      <c r="AH19" s="37">
        <f t="shared" si="2"/>
        <v>14025024.286171008</v>
      </c>
      <c r="AI19" s="37">
        <f t="shared" si="2"/>
        <v>14620830</v>
      </c>
      <c r="AJ19" s="37">
        <f t="shared" si="2"/>
        <v>14774278</v>
      </c>
      <c r="AK19" s="37">
        <f t="shared" si="2"/>
        <v>15313338</v>
      </c>
      <c r="AL19" s="37">
        <f t="shared" si="2"/>
        <v>16128647</v>
      </c>
      <c r="AM19" s="37">
        <f t="shared" si="2"/>
        <v>17060773</v>
      </c>
      <c r="AN19" s="37">
        <f t="shared" si="2"/>
        <v>17789748</v>
      </c>
      <c r="AO19" s="37">
        <f t="shared" si="2"/>
        <v>18615801</v>
      </c>
      <c r="AP19" s="37">
        <f t="shared" si="2"/>
        <v>19704869</v>
      </c>
      <c r="AQ19" s="37">
        <f t="shared" si="2"/>
        <v>20703772</v>
      </c>
      <c r="AR19" s="37">
        <f t="shared" si="2"/>
        <v>21320019</v>
      </c>
      <c r="AS19" s="37">
        <f t="shared" si="2"/>
        <v>22160596</v>
      </c>
      <c r="AT19" s="37">
        <f t="shared" si="2"/>
        <v>22963508</v>
      </c>
      <c r="AU19" s="37">
        <f t="shared" si="2"/>
        <v>23609459.274</v>
      </c>
      <c r="AV19" s="24" t="s">
        <v>35</v>
      </c>
      <c r="AW19" s="37">
        <f t="shared" si="2"/>
        <v>23189557</v>
      </c>
      <c r="AX19" s="37">
        <f t="shared" si="2"/>
        <v>24289621</v>
      </c>
      <c r="AY19" s="37">
        <f t="shared" si="2"/>
        <v>21751953</v>
      </c>
      <c r="AZ19" s="37">
        <f t="shared" si="2"/>
        <v>27671280</v>
      </c>
      <c r="BA19" s="38">
        <f t="shared" si="2"/>
        <v>29433957</v>
      </c>
      <c r="BB19" s="38">
        <f t="shared" si="2"/>
        <v>30851870</v>
      </c>
      <c r="BC19" s="38">
        <f t="shared" si="2"/>
        <v>31741270</v>
      </c>
      <c r="BD19" s="38">
        <f t="shared" si="2"/>
        <v>32984382</v>
      </c>
      <c r="BE19" s="38"/>
      <c r="BF19" s="38"/>
      <c r="BG19" s="39"/>
      <c r="BH19" s="39"/>
      <c r="BI19" s="27" t="s">
        <v>35</v>
      </c>
    </row>
    <row r="20" spans="1:61" x14ac:dyDescent="0.2">
      <c r="B20" s="28" t="s">
        <v>36</v>
      </c>
      <c r="C20" s="29"/>
      <c r="D20" s="29">
        <v>70903</v>
      </c>
      <c r="E20" s="29">
        <v>95254</v>
      </c>
      <c r="F20" s="29">
        <v>121588</v>
      </c>
      <c r="G20" s="29">
        <v>138666</v>
      </c>
      <c r="H20" s="29">
        <v>144258</v>
      </c>
      <c r="I20" s="29">
        <v>168593</v>
      </c>
      <c r="J20" s="29">
        <v>175238</v>
      </c>
      <c r="K20" s="29">
        <v>187451</v>
      </c>
      <c r="L20" s="29">
        <v>236998.633</v>
      </c>
      <c r="M20" s="29">
        <v>353346</v>
      </c>
      <c r="N20" s="29">
        <v>358020</v>
      </c>
      <c r="O20" s="29">
        <v>354282</v>
      </c>
      <c r="P20" s="29">
        <v>355422</v>
      </c>
      <c r="Q20" s="29">
        <v>375151</v>
      </c>
      <c r="R20" s="29">
        <v>430949</v>
      </c>
      <c r="S20" s="29">
        <v>466955</v>
      </c>
      <c r="T20" s="30">
        <v>517045</v>
      </c>
      <c r="U20" s="30">
        <v>575220</v>
      </c>
      <c r="V20" s="30">
        <v>620421</v>
      </c>
      <c r="W20" s="30">
        <v>661032</v>
      </c>
      <c r="X20" s="30">
        <v>704349</v>
      </c>
      <c r="Y20" s="30">
        <v>752275</v>
      </c>
      <c r="Z20" s="30">
        <v>806114</v>
      </c>
      <c r="AA20" s="30">
        <v>860105</v>
      </c>
      <c r="AB20" s="30">
        <v>884951</v>
      </c>
      <c r="AC20" s="30">
        <v>890634</v>
      </c>
      <c r="AD20" s="30">
        <v>948494</v>
      </c>
      <c r="AE20" s="30">
        <v>1005385</v>
      </c>
      <c r="AF20" s="30">
        <v>1062207</v>
      </c>
      <c r="AG20" s="30">
        <v>1130859</v>
      </c>
      <c r="AH20" s="30">
        <v>1199093</v>
      </c>
      <c r="AI20" s="30">
        <v>1246373</v>
      </c>
      <c r="AJ20" s="30">
        <v>1302067</v>
      </c>
      <c r="AK20" s="30">
        <v>1369233</v>
      </c>
      <c r="AL20" s="30">
        <v>1429290</v>
      </c>
      <c r="AM20" s="30">
        <v>1478301</v>
      </c>
      <c r="AN20" s="30">
        <v>1537675</v>
      </c>
      <c r="AO20" s="30">
        <v>1615153</v>
      </c>
      <c r="AP20" s="30">
        <v>1700066</v>
      </c>
      <c r="AQ20" s="30">
        <v>1811707</v>
      </c>
      <c r="AR20" s="30">
        <v>1928697</v>
      </c>
      <c r="AS20" s="30">
        <v>1825264</v>
      </c>
      <c r="AT20" s="30">
        <v>1810964</v>
      </c>
      <c r="AU20" s="30">
        <v>1958034</v>
      </c>
      <c r="AV20" s="34" t="s">
        <v>36</v>
      </c>
      <c r="AW20" s="30">
        <v>2056990</v>
      </c>
      <c r="AX20" s="30">
        <v>2179256</v>
      </c>
      <c r="AY20" s="30">
        <v>2336757</v>
      </c>
      <c r="AZ20" s="30">
        <v>2347026</v>
      </c>
      <c r="BA20" s="31">
        <v>2781004</v>
      </c>
      <c r="BB20" s="31">
        <v>2676846</v>
      </c>
      <c r="BC20" s="31">
        <v>2887568</v>
      </c>
      <c r="BD20" s="31">
        <v>3113728</v>
      </c>
      <c r="BE20" s="31"/>
      <c r="BF20" s="31"/>
      <c r="BG20" s="32"/>
      <c r="BH20" s="32"/>
      <c r="BI20" s="35" t="s">
        <v>36</v>
      </c>
    </row>
    <row r="21" spans="1:61" x14ac:dyDescent="0.2">
      <c r="B21" s="28" t="s">
        <v>37</v>
      </c>
      <c r="C21" s="29"/>
      <c r="D21" s="29">
        <v>65094</v>
      </c>
      <c r="E21" s="29">
        <v>76043</v>
      </c>
      <c r="F21" s="29">
        <v>84902</v>
      </c>
      <c r="G21" s="29">
        <v>94400</v>
      </c>
      <c r="H21" s="29">
        <v>119251</v>
      </c>
      <c r="I21" s="29">
        <v>194935</v>
      </c>
      <c r="J21" s="29">
        <v>134671</v>
      </c>
      <c r="K21" s="29">
        <v>152169</v>
      </c>
      <c r="L21" s="29">
        <v>162042.372</v>
      </c>
      <c r="M21" s="29">
        <v>217737</v>
      </c>
      <c r="N21" s="29">
        <v>292364</v>
      </c>
      <c r="O21" s="29">
        <v>400633</v>
      </c>
      <c r="P21" s="29">
        <v>405004</v>
      </c>
      <c r="Q21" s="29">
        <v>482283</v>
      </c>
      <c r="R21" s="29">
        <v>515239</v>
      </c>
      <c r="S21" s="29">
        <v>556942</v>
      </c>
      <c r="T21" s="30">
        <v>588909</v>
      </c>
      <c r="U21" s="30">
        <v>611926</v>
      </c>
      <c r="V21" s="30">
        <v>672964</v>
      </c>
      <c r="W21" s="30">
        <v>791840</v>
      </c>
      <c r="X21" s="30">
        <v>759382</v>
      </c>
      <c r="Y21" s="30">
        <v>817507</v>
      </c>
      <c r="Z21" s="30">
        <v>873257</v>
      </c>
      <c r="AA21" s="30">
        <v>933419</v>
      </c>
      <c r="AB21" s="30">
        <v>1024725</v>
      </c>
      <c r="AC21" s="30">
        <v>1231254</v>
      </c>
      <c r="AD21" s="30">
        <v>1305773</v>
      </c>
      <c r="AE21" s="30">
        <v>1383588</v>
      </c>
      <c r="AF21" s="30">
        <v>1439516</v>
      </c>
      <c r="AG21" s="30">
        <v>1592703</v>
      </c>
      <c r="AH21" s="30">
        <v>1701673.2861710088</v>
      </c>
      <c r="AI21" s="30">
        <v>1807334</v>
      </c>
      <c r="AJ21" s="30">
        <v>1432516</v>
      </c>
      <c r="AK21" s="30">
        <v>1508126</v>
      </c>
      <c r="AL21" s="30">
        <v>1551938</v>
      </c>
      <c r="AM21" s="30">
        <v>1671693</v>
      </c>
      <c r="AN21" s="30">
        <v>1780481</v>
      </c>
      <c r="AO21" s="30">
        <v>1884475</v>
      </c>
      <c r="AP21" s="30">
        <v>2121354</v>
      </c>
      <c r="AQ21" s="30">
        <v>2267688</v>
      </c>
      <c r="AR21" s="30">
        <v>2283069</v>
      </c>
      <c r="AS21" s="30">
        <v>2252688</v>
      </c>
      <c r="AT21" s="30">
        <v>2357915</v>
      </c>
      <c r="AU21" s="30">
        <v>2451420.2740000002</v>
      </c>
      <c r="AV21" s="34" t="s">
        <v>37</v>
      </c>
      <c r="AW21" s="30">
        <v>1252962</v>
      </c>
      <c r="AX21" s="30">
        <v>1510212</v>
      </c>
      <c r="AY21" s="30">
        <v>1671741</v>
      </c>
      <c r="AZ21" s="30">
        <v>2484044</v>
      </c>
      <c r="BA21" s="31">
        <v>2712344</v>
      </c>
      <c r="BB21" s="31">
        <v>2885816</v>
      </c>
      <c r="BC21" s="31">
        <v>3114418</v>
      </c>
      <c r="BD21" s="31">
        <v>3385889</v>
      </c>
      <c r="BE21" s="31"/>
      <c r="BF21" s="31"/>
      <c r="BG21" s="32"/>
      <c r="BH21" s="32"/>
      <c r="BI21" s="35" t="s">
        <v>37</v>
      </c>
    </row>
    <row r="22" spans="1:61" x14ac:dyDescent="0.2">
      <c r="B22" s="28" t="s">
        <v>38</v>
      </c>
      <c r="C22" s="29"/>
      <c r="D22" s="29">
        <v>996822</v>
      </c>
      <c r="E22" s="29">
        <v>1111492</v>
      </c>
      <c r="F22" s="29">
        <v>1062017</v>
      </c>
      <c r="G22" s="29">
        <v>1173713</v>
      </c>
      <c r="H22" s="29">
        <v>1359926</v>
      </c>
      <c r="I22" s="29">
        <v>1502421</v>
      </c>
      <c r="J22" s="29">
        <v>1654385</v>
      </c>
      <c r="K22" s="29">
        <v>1865661</v>
      </c>
      <c r="L22" s="29">
        <v>2093689</v>
      </c>
      <c r="M22" s="29">
        <v>2294220</v>
      </c>
      <c r="N22" s="29">
        <v>1821289</v>
      </c>
      <c r="O22" s="29">
        <v>2020519</v>
      </c>
      <c r="P22" s="29">
        <v>2219238</v>
      </c>
      <c r="Q22" s="29">
        <v>2328515</v>
      </c>
      <c r="R22" s="29">
        <v>3549380</v>
      </c>
      <c r="S22" s="29">
        <v>4356019</v>
      </c>
      <c r="T22" s="30">
        <v>5057792</v>
      </c>
      <c r="U22" s="30">
        <v>5311530</v>
      </c>
      <c r="V22" s="30">
        <v>5616514</v>
      </c>
      <c r="W22" s="30">
        <v>5941103</v>
      </c>
      <c r="X22" s="30">
        <v>6310389</v>
      </c>
      <c r="Y22" s="30">
        <v>6602041</v>
      </c>
      <c r="Z22" s="30">
        <v>6922349</v>
      </c>
      <c r="AA22" s="30">
        <v>8071483</v>
      </c>
      <c r="AB22" s="30">
        <v>8288719</v>
      </c>
      <c r="AC22" s="30">
        <v>8555720</v>
      </c>
      <c r="AD22" s="30">
        <v>9033954</v>
      </c>
      <c r="AE22" s="30">
        <v>9636571</v>
      </c>
      <c r="AF22" s="30">
        <v>9958468</v>
      </c>
      <c r="AG22" s="30">
        <v>10611144</v>
      </c>
      <c r="AH22" s="30">
        <v>11124258</v>
      </c>
      <c r="AI22" s="30">
        <v>11567123</v>
      </c>
      <c r="AJ22" s="30">
        <v>12039695</v>
      </c>
      <c r="AK22" s="30">
        <v>12435979</v>
      </c>
      <c r="AL22" s="30">
        <v>13147419</v>
      </c>
      <c r="AM22" s="30">
        <v>13910779</v>
      </c>
      <c r="AN22" s="30">
        <v>14471592</v>
      </c>
      <c r="AO22" s="30">
        <v>15116173</v>
      </c>
      <c r="AP22" s="30">
        <v>15883449</v>
      </c>
      <c r="AQ22" s="30">
        <v>16624377</v>
      </c>
      <c r="AR22" s="30">
        <v>17108253</v>
      </c>
      <c r="AS22" s="30">
        <v>18082644</v>
      </c>
      <c r="AT22" s="30">
        <v>18794629</v>
      </c>
      <c r="AU22" s="30">
        <v>19200005</v>
      </c>
      <c r="AV22" s="34" t="s">
        <v>38</v>
      </c>
      <c r="AW22" s="30">
        <v>19879605</v>
      </c>
      <c r="AX22" s="30">
        <v>20600153</v>
      </c>
      <c r="AY22" s="30">
        <v>17743455</v>
      </c>
      <c r="AZ22" s="30">
        <v>22840210</v>
      </c>
      <c r="BA22" s="31">
        <v>23940609</v>
      </c>
      <c r="BB22" s="31">
        <v>25289208</v>
      </c>
      <c r="BC22" s="31">
        <v>25739284</v>
      </c>
      <c r="BD22" s="31">
        <v>26484765</v>
      </c>
      <c r="BE22" s="31"/>
      <c r="BF22" s="31"/>
      <c r="BG22" s="32"/>
      <c r="BH22" s="32"/>
      <c r="BI22" s="35" t="s">
        <v>38</v>
      </c>
    </row>
    <row r="23" spans="1:61" x14ac:dyDescent="0.2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24" t="s">
        <v>39</v>
      </c>
      <c r="AW23" s="30">
        <v>344</v>
      </c>
      <c r="AX23" s="30">
        <v>398</v>
      </c>
      <c r="AY23" s="30">
        <v>496</v>
      </c>
      <c r="AZ23" s="30">
        <v>571</v>
      </c>
      <c r="BA23" s="31">
        <v>812</v>
      </c>
      <c r="BB23" s="31">
        <v>905</v>
      </c>
      <c r="BC23" s="31">
        <v>1023</v>
      </c>
      <c r="BD23" s="31">
        <v>1094</v>
      </c>
      <c r="BE23" s="31"/>
      <c r="BF23" s="31"/>
      <c r="BG23" s="31"/>
      <c r="BH23" s="31"/>
      <c r="BI23" s="24" t="s">
        <v>39</v>
      </c>
    </row>
    <row r="24" spans="1:61" x14ac:dyDescent="0.2">
      <c r="B24" s="42" t="s">
        <v>40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4"/>
      <c r="AW24" s="195" t="s">
        <v>40</v>
      </c>
      <c r="AX24" s="195"/>
      <c r="AY24" s="195"/>
      <c r="AZ24" s="195"/>
      <c r="BA24" s="43"/>
      <c r="BB24" s="43"/>
      <c r="BC24" s="43"/>
      <c r="BD24" s="43"/>
      <c r="BE24" s="43"/>
      <c r="BF24" s="43"/>
      <c r="BG24" s="44"/>
      <c r="BH24" s="44"/>
      <c r="BI24" s="35"/>
    </row>
    <row r="25" spans="1:61" x14ac:dyDescent="0.2">
      <c r="A25" s="60"/>
      <c r="B25" s="72" t="s">
        <v>41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5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98" t="s">
        <v>42</v>
      </c>
      <c r="AW25" s="65"/>
      <c r="AX25" s="65"/>
      <c r="AY25" s="65"/>
      <c r="AZ25" s="65"/>
      <c r="BA25" s="199" t="s">
        <v>43</v>
      </c>
      <c r="BB25" s="200"/>
      <c r="BC25" s="200"/>
      <c r="BD25" s="200"/>
      <c r="BE25" s="99"/>
      <c r="BF25" s="99"/>
      <c r="BG25" s="99"/>
      <c r="BH25" s="99"/>
      <c r="BI25" s="100" t="s">
        <v>41</v>
      </c>
    </row>
    <row r="26" spans="1:61" x14ac:dyDescent="0.2">
      <c r="A26" s="60"/>
      <c r="B26" s="101" t="s">
        <v>44</v>
      </c>
      <c r="C26" s="62" t="e">
        <f>C29+C51+#REF!+C70+C86+C102</f>
        <v>#REF!</v>
      </c>
      <c r="D26" s="62">
        <f t="shared" ref="D26:N26" si="3">D29+D51+C54+D70+D86+D102</f>
        <v>11220.061000000002</v>
      </c>
      <c r="E26" s="62">
        <f t="shared" si="3"/>
        <v>16599.184199999996</v>
      </c>
      <c r="F26" s="62">
        <f t="shared" si="3"/>
        <v>19630.034</v>
      </c>
      <c r="G26" s="62">
        <f t="shared" si="3"/>
        <v>17241.19555</v>
      </c>
      <c r="H26" s="62">
        <f t="shared" si="3"/>
        <v>22046.210999999999</v>
      </c>
      <c r="I26" s="62">
        <f t="shared" si="3"/>
        <v>22870.206000000002</v>
      </c>
      <c r="J26" s="62">
        <f t="shared" si="3"/>
        <v>25186.597999999994</v>
      </c>
      <c r="K26" s="62">
        <f t="shared" si="3"/>
        <v>27011.623999999996</v>
      </c>
      <c r="L26" s="62">
        <f t="shared" si="3"/>
        <v>29998.771750000004</v>
      </c>
      <c r="M26" s="62">
        <f t="shared" si="3"/>
        <v>30411.334017835004</v>
      </c>
      <c r="N26" s="62">
        <f t="shared" si="3"/>
        <v>30167.60939999999</v>
      </c>
      <c r="O26" s="62">
        <f t="shared" ref="O26:AU26" si="4">O29+O51+O54+O70+O86+O102</f>
        <v>33785.739331669996</v>
      </c>
      <c r="P26" s="62">
        <f t="shared" si="4"/>
        <v>37662.059500000003</v>
      </c>
      <c r="Q26" s="62">
        <f t="shared" si="4"/>
        <v>37589.155499999993</v>
      </c>
      <c r="R26" s="62">
        <f t="shared" si="4"/>
        <v>40062.85300000001</v>
      </c>
      <c r="S26" s="62">
        <f t="shared" si="4"/>
        <v>44524.622499999998</v>
      </c>
      <c r="T26" s="62">
        <f t="shared" si="4"/>
        <v>46282.432833333332</v>
      </c>
      <c r="U26" s="62">
        <f t="shared" si="4"/>
        <v>46136.286499999995</v>
      </c>
      <c r="V26" s="62">
        <f t="shared" si="4"/>
        <v>50270.61236289001</v>
      </c>
      <c r="W26" s="62">
        <f t="shared" si="4"/>
        <v>53595.864999999991</v>
      </c>
      <c r="X26" s="62">
        <f t="shared" si="4"/>
        <v>52585.812000000005</v>
      </c>
      <c r="Y26" s="62">
        <f t="shared" si="4"/>
        <v>56424.308000000012</v>
      </c>
      <c r="Z26" s="62">
        <f t="shared" si="4"/>
        <v>59912.416499999992</v>
      </c>
      <c r="AA26" s="62">
        <f t="shared" si="4"/>
        <v>66266.517053333329</v>
      </c>
      <c r="AB26" s="62">
        <f t="shared" si="4"/>
        <v>65268.076085000001</v>
      </c>
      <c r="AC26" s="62">
        <f t="shared" si="4"/>
        <v>66962.222091999982</v>
      </c>
      <c r="AD26" s="62">
        <f t="shared" si="4"/>
        <v>70592.503499999992</v>
      </c>
      <c r="AE26" s="62">
        <f t="shared" si="4"/>
        <v>74562.112499999988</v>
      </c>
      <c r="AF26" s="62">
        <f t="shared" si="4"/>
        <v>71376.697000000015</v>
      </c>
      <c r="AG26" s="62">
        <f t="shared" si="4"/>
        <v>79450.671300000002</v>
      </c>
      <c r="AH26" s="62">
        <f t="shared" si="4"/>
        <v>82209.114199999996</v>
      </c>
      <c r="AI26" s="62">
        <f t="shared" si="4"/>
        <v>87489.056899999996</v>
      </c>
      <c r="AJ26" s="62">
        <f t="shared" si="4"/>
        <v>92767.918000000005</v>
      </c>
      <c r="AK26" s="62">
        <f t="shared" si="4"/>
        <v>97483.632465000002</v>
      </c>
      <c r="AL26" s="62">
        <f t="shared" si="4"/>
        <v>102324.77299999999</v>
      </c>
      <c r="AM26" s="62">
        <f t="shared" si="4"/>
        <v>111075.34399999997</v>
      </c>
      <c r="AN26" s="62">
        <f t="shared" si="4"/>
        <v>109330.51134300001</v>
      </c>
      <c r="AO26" s="62">
        <f t="shared" si="4"/>
        <v>112324.98300000398</v>
      </c>
      <c r="AP26" s="62">
        <f t="shared" si="4"/>
        <v>115640.136</v>
      </c>
      <c r="AQ26" s="62">
        <f t="shared" si="4"/>
        <v>131761.174</v>
      </c>
      <c r="AR26" s="62">
        <f t="shared" si="4"/>
        <v>129101.63462899999</v>
      </c>
      <c r="AS26" s="62">
        <f t="shared" si="4"/>
        <v>130998.31999999998</v>
      </c>
      <c r="AT26" s="62">
        <f t="shared" si="4"/>
        <v>136197.70299999998</v>
      </c>
      <c r="AU26" s="62">
        <f t="shared" si="4"/>
        <v>147452.56471355772</v>
      </c>
      <c r="AV26" s="102" t="s">
        <v>44</v>
      </c>
      <c r="AW26" s="63">
        <f t="shared" ref="AW26:BD27" si="5">AW29+AW51+AW54+AW70+AW86+AW102+AW117</f>
        <v>135442.30000000002</v>
      </c>
      <c r="AX26" s="63">
        <f t="shared" si="5"/>
        <v>150969.12799999997</v>
      </c>
      <c r="AY26" s="63">
        <f t="shared" si="5"/>
        <v>162026.848</v>
      </c>
      <c r="AZ26" s="63">
        <f t="shared" si="5"/>
        <v>177374.69200000001</v>
      </c>
      <c r="BA26" s="63">
        <f t="shared" si="5"/>
        <v>171755.91200000001</v>
      </c>
      <c r="BB26" s="63">
        <f t="shared" si="5"/>
        <v>186895.02799999999</v>
      </c>
      <c r="BC26" s="63">
        <f t="shared" si="5"/>
        <v>196204.11300000001</v>
      </c>
      <c r="BD26" s="63">
        <f t="shared" si="5"/>
        <v>201545.48699999996</v>
      </c>
      <c r="BE26" s="63"/>
      <c r="BF26" s="63"/>
      <c r="BG26" s="70"/>
      <c r="BH26" s="70"/>
      <c r="BI26" s="103" t="s">
        <v>44</v>
      </c>
    </row>
    <row r="27" spans="1:61" x14ac:dyDescent="0.2">
      <c r="A27" s="60"/>
      <c r="B27" s="101" t="s">
        <v>45</v>
      </c>
      <c r="C27" s="62" t="e">
        <f>C30+C52+#REF!+C71+C87+C103</f>
        <v>#REF!</v>
      </c>
      <c r="D27" s="62">
        <f t="shared" ref="D27:N27" si="6">D30+D52+C55+D71+D87+D103</f>
        <v>360074996.55256265</v>
      </c>
      <c r="E27" s="62">
        <f t="shared" si="6"/>
        <v>2217967.5671595284</v>
      </c>
      <c r="F27" s="62">
        <f t="shared" si="6"/>
        <v>2393543.6740838815</v>
      </c>
      <c r="G27" s="62">
        <f t="shared" si="6"/>
        <v>1338633.2341821101</v>
      </c>
      <c r="H27" s="62">
        <f t="shared" si="6"/>
        <v>2491143.0702622486</v>
      </c>
      <c r="I27" s="62">
        <f t="shared" si="6"/>
        <v>2264756.6676628813</v>
      </c>
      <c r="J27" s="62">
        <f t="shared" si="6"/>
        <v>2442317.6143519618</v>
      </c>
      <c r="K27" s="62">
        <f t="shared" si="6"/>
        <v>2703072.4955926421</v>
      </c>
      <c r="L27" s="62">
        <f t="shared" si="6"/>
        <v>3091515.0382235884</v>
      </c>
      <c r="M27" s="62">
        <f t="shared" si="6"/>
        <v>3375359.0544128134</v>
      </c>
      <c r="N27" s="62">
        <f t="shared" si="6"/>
        <v>3397158.5393592129</v>
      </c>
      <c r="O27" s="62">
        <f t="shared" ref="O27:AU27" si="7">O30+O52+O55+O71+O87+O103</f>
        <v>4118664.5676656039</v>
      </c>
      <c r="P27" s="62">
        <f t="shared" si="7"/>
        <v>3646060.7715003951</v>
      </c>
      <c r="Q27" s="62">
        <f t="shared" si="7"/>
        <v>3235082.9093121891</v>
      </c>
      <c r="R27" s="62">
        <f t="shared" si="7"/>
        <v>3605394.4076161934</v>
      </c>
      <c r="S27" s="62">
        <f t="shared" si="7"/>
        <v>3886364.0990305943</v>
      </c>
      <c r="T27" s="62">
        <f t="shared" si="7"/>
        <v>3898451.247779924</v>
      </c>
      <c r="U27" s="62">
        <f t="shared" si="7"/>
        <v>4136527.9216866205</v>
      </c>
      <c r="V27" s="62">
        <f t="shared" si="7"/>
        <v>4476788.1234927997</v>
      </c>
      <c r="W27" s="62">
        <f t="shared" si="7"/>
        <v>4821768.5482695503</v>
      </c>
      <c r="X27" s="62">
        <f t="shared" si="7"/>
        <v>4650171.1951899342</v>
      </c>
      <c r="Y27" s="62">
        <f t="shared" si="7"/>
        <v>5462430.7966521177</v>
      </c>
      <c r="Z27" s="62">
        <f t="shared" si="7"/>
        <v>5801286.2374373525</v>
      </c>
      <c r="AA27" s="62">
        <f t="shared" si="7"/>
        <v>6237269.9792038631</v>
      </c>
      <c r="AB27" s="62">
        <f t="shared" si="7"/>
        <v>6155594.6739003574</v>
      </c>
      <c r="AC27" s="62">
        <f t="shared" si="7"/>
        <v>6453990.9007745944</v>
      </c>
      <c r="AD27" s="62">
        <f t="shared" si="7"/>
        <v>6858050.2670959411</v>
      </c>
      <c r="AE27" s="62">
        <f t="shared" si="7"/>
        <v>6554904.7601106633</v>
      </c>
      <c r="AF27" s="62">
        <f t="shared" si="7"/>
        <v>6414826.4943670454</v>
      </c>
      <c r="AG27" s="62">
        <f t="shared" si="7"/>
        <v>7570567.4085469572</v>
      </c>
      <c r="AH27" s="62">
        <f t="shared" si="7"/>
        <v>7901152.6004391853</v>
      </c>
      <c r="AI27" s="62">
        <f t="shared" si="7"/>
        <v>7804457.8917187015</v>
      </c>
      <c r="AJ27" s="62">
        <f t="shared" si="7"/>
        <v>7661500.2478193184</v>
      </c>
      <c r="AK27" s="62">
        <f t="shared" si="7"/>
        <v>8324400.9351321682</v>
      </c>
      <c r="AL27" s="62">
        <f t="shared" si="7"/>
        <v>8327824.8386761649</v>
      </c>
      <c r="AM27" s="62">
        <f t="shared" si="7"/>
        <v>9384978.6795270983</v>
      </c>
      <c r="AN27" s="62">
        <f t="shared" si="7"/>
        <v>8414048.8564923517</v>
      </c>
      <c r="AO27" s="62">
        <f t="shared" si="7"/>
        <v>8827235.0410112981</v>
      </c>
      <c r="AP27" s="62">
        <f t="shared" si="7"/>
        <v>8823703.4808897451</v>
      </c>
      <c r="AQ27" s="62">
        <f t="shared" si="7"/>
        <v>9783254.3479863163</v>
      </c>
      <c r="AR27" s="62">
        <f t="shared" si="7"/>
        <v>8407732.8574318029</v>
      </c>
      <c r="AS27" s="62">
        <f t="shared" si="7"/>
        <v>9359406.3378574606</v>
      </c>
      <c r="AT27" s="62">
        <f t="shared" si="7"/>
        <v>9066274.4400820564</v>
      </c>
      <c r="AU27" s="62">
        <f t="shared" si="7"/>
        <v>10391408.242765652</v>
      </c>
      <c r="AV27" s="102" t="s">
        <v>45</v>
      </c>
      <c r="AW27" s="63">
        <f t="shared" si="5"/>
        <v>8055190.5699743954</v>
      </c>
      <c r="AX27" s="63">
        <f t="shared" si="5"/>
        <v>9244190.4789090008</v>
      </c>
      <c r="AY27" s="63">
        <f t="shared" si="5"/>
        <v>9343388.9843155202</v>
      </c>
      <c r="AZ27" s="63">
        <f t="shared" si="5"/>
        <v>10418634.189020999</v>
      </c>
      <c r="BA27" s="63">
        <f t="shared" si="5"/>
        <v>9106951.7803689986</v>
      </c>
      <c r="BB27" s="63">
        <f t="shared" si="5"/>
        <v>11691874.527590001</v>
      </c>
      <c r="BC27" s="63">
        <f t="shared" si="5"/>
        <v>11945486.072759999</v>
      </c>
      <c r="BD27" s="63">
        <f t="shared" si="5"/>
        <v>14659428.560774999</v>
      </c>
      <c r="BE27" s="63"/>
      <c r="BF27" s="63"/>
      <c r="BG27" s="70"/>
      <c r="BH27" s="70"/>
      <c r="BI27" s="103" t="s">
        <v>45</v>
      </c>
    </row>
    <row r="28" spans="1:61" x14ac:dyDescent="0.2">
      <c r="A28" s="104"/>
      <c r="B28" s="105" t="s">
        <v>46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8" t="s">
        <v>47</v>
      </c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10"/>
      <c r="BH28" s="110"/>
      <c r="BI28" s="111" t="s">
        <v>46</v>
      </c>
    </row>
    <row r="29" spans="1:61" x14ac:dyDescent="0.2">
      <c r="A29" s="104"/>
      <c r="B29" s="112" t="s">
        <v>44</v>
      </c>
      <c r="C29" s="106">
        <f t="shared" ref="C29:AU30" si="8">C32+C35+C38+C41+C44+C47</f>
        <v>6755.9999999999991</v>
      </c>
      <c r="D29" s="106">
        <f t="shared" si="8"/>
        <v>8108.8660000000009</v>
      </c>
      <c r="E29" s="106">
        <f t="shared" si="8"/>
        <v>7948.3769999999977</v>
      </c>
      <c r="F29" s="106">
        <f t="shared" si="8"/>
        <v>8902.0779999999995</v>
      </c>
      <c r="G29" s="106">
        <f t="shared" si="8"/>
        <v>10089.471999999998</v>
      </c>
      <c r="H29" s="106">
        <f t="shared" si="8"/>
        <v>11423.567000000001</v>
      </c>
      <c r="I29" s="106">
        <f t="shared" si="8"/>
        <v>12536.53</v>
      </c>
      <c r="J29" s="106">
        <f t="shared" si="8"/>
        <v>13174.047999999999</v>
      </c>
      <c r="K29" s="106">
        <f t="shared" si="8"/>
        <v>14403.571</v>
      </c>
      <c r="L29" s="106">
        <f t="shared" si="8"/>
        <v>16009.182500000003</v>
      </c>
      <c r="M29" s="106">
        <f t="shared" si="8"/>
        <v>16518.893999999997</v>
      </c>
      <c r="N29" s="106">
        <f t="shared" si="8"/>
        <v>16398.635999999999</v>
      </c>
      <c r="O29" s="106">
        <f t="shared" si="8"/>
        <v>19033.061000000002</v>
      </c>
      <c r="P29" s="106">
        <f t="shared" si="8"/>
        <v>21948.404000000006</v>
      </c>
      <c r="Q29" s="106">
        <f t="shared" si="8"/>
        <v>21408.813999999991</v>
      </c>
      <c r="R29" s="106">
        <f t="shared" si="8"/>
        <v>22552.533000000003</v>
      </c>
      <c r="S29" s="106">
        <f t="shared" si="8"/>
        <v>25270.377</v>
      </c>
      <c r="T29" s="106">
        <f t="shared" si="8"/>
        <v>27881.186000000002</v>
      </c>
      <c r="U29" s="106">
        <f t="shared" si="8"/>
        <v>26868.166999999998</v>
      </c>
      <c r="V29" s="106">
        <f t="shared" si="8"/>
        <v>29397.956000000002</v>
      </c>
      <c r="W29" s="106">
        <f t="shared" si="8"/>
        <v>31142.053999999993</v>
      </c>
      <c r="X29" s="106">
        <f t="shared" si="8"/>
        <v>30934.413</v>
      </c>
      <c r="Y29" s="106">
        <f t="shared" si="8"/>
        <v>32656.421000000009</v>
      </c>
      <c r="Z29" s="106">
        <f t="shared" si="8"/>
        <v>34898.905999999995</v>
      </c>
      <c r="AA29" s="106">
        <f t="shared" si="8"/>
        <v>39073.283000000003</v>
      </c>
      <c r="AB29" s="106">
        <f t="shared" si="8"/>
        <v>38805.234885000005</v>
      </c>
      <c r="AC29" s="106">
        <f t="shared" si="8"/>
        <v>40054.411091999988</v>
      </c>
      <c r="AD29" s="106">
        <f t="shared" si="8"/>
        <v>42096.226999999992</v>
      </c>
      <c r="AE29" s="106">
        <f t="shared" si="8"/>
        <v>45202.540499999996</v>
      </c>
      <c r="AF29" s="106">
        <f t="shared" si="8"/>
        <v>43876.793000000012</v>
      </c>
      <c r="AG29" s="106">
        <f t="shared" si="8"/>
        <v>48561.303</v>
      </c>
      <c r="AH29" s="106">
        <f t="shared" si="8"/>
        <v>51606.903199999986</v>
      </c>
      <c r="AI29" s="106">
        <f t="shared" si="8"/>
        <v>55734.025999999998</v>
      </c>
      <c r="AJ29" s="106">
        <f t="shared" si="8"/>
        <v>59415.612000000008</v>
      </c>
      <c r="AK29" s="106">
        <f t="shared" si="8"/>
        <v>61671.351999999992</v>
      </c>
      <c r="AL29" s="106">
        <f t="shared" si="8"/>
        <v>65300.585999999996</v>
      </c>
      <c r="AM29" s="106">
        <f t="shared" si="8"/>
        <v>72095.072999999975</v>
      </c>
      <c r="AN29" s="106">
        <f t="shared" si="8"/>
        <v>69885.346999999994</v>
      </c>
      <c r="AO29" s="106">
        <f t="shared" si="8"/>
        <v>72201.439999999988</v>
      </c>
      <c r="AP29" s="106">
        <f t="shared" si="8"/>
        <v>73931.90800000001</v>
      </c>
      <c r="AQ29" s="106">
        <f t="shared" si="8"/>
        <v>84228.98</v>
      </c>
      <c r="AR29" s="106">
        <f t="shared" si="8"/>
        <v>84336.989999999991</v>
      </c>
      <c r="AS29" s="106">
        <f t="shared" si="8"/>
        <v>82300.729999999981</v>
      </c>
      <c r="AT29" s="106">
        <f t="shared" si="8"/>
        <v>84506</v>
      </c>
      <c r="AU29" s="106">
        <f t="shared" si="8"/>
        <v>91548</v>
      </c>
      <c r="AV29" s="113" t="s">
        <v>44</v>
      </c>
      <c r="AW29" s="106">
        <f t="shared" ref="AW29:AZ30" si="9">AW32+AW35+AW38+AW41+AW44</f>
        <v>89049.660999999993</v>
      </c>
      <c r="AX29" s="106">
        <f t="shared" si="9"/>
        <v>94319.299999999988</v>
      </c>
      <c r="AY29" s="106">
        <f t="shared" si="9"/>
        <v>102012.15699999999</v>
      </c>
      <c r="AZ29" s="106">
        <f t="shared" si="9"/>
        <v>112340.045</v>
      </c>
      <c r="BA29" s="106">
        <f>BA32+BA35+BA38+BA41+BA44+BA47</f>
        <v>107842.889</v>
      </c>
      <c r="BB29" s="106">
        <f t="shared" ref="BB29:BD30" si="10">BB32+BB35+BB38+BB41+BB44+BB47</f>
        <v>115262.45100000002</v>
      </c>
      <c r="BC29" s="106">
        <f t="shared" si="10"/>
        <v>121550.76500000001</v>
      </c>
      <c r="BD29" s="106">
        <f t="shared" si="10"/>
        <v>125914.961</v>
      </c>
      <c r="BE29" s="106"/>
      <c r="BF29" s="106"/>
      <c r="BG29" s="114"/>
      <c r="BH29" s="114"/>
      <c r="BI29" s="115" t="s">
        <v>44</v>
      </c>
    </row>
    <row r="30" spans="1:61" x14ac:dyDescent="0.2">
      <c r="A30" s="104"/>
      <c r="B30" s="112" t="s">
        <v>45</v>
      </c>
      <c r="C30" s="106">
        <f t="shared" si="8"/>
        <v>43810.307999999997</v>
      </c>
      <c r="D30" s="106">
        <f t="shared" si="8"/>
        <v>50403.073921780007</v>
      </c>
      <c r="E30" s="106">
        <f t="shared" si="8"/>
        <v>46727.555152189998</v>
      </c>
      <c r="F30" s="106">
        <f t="shared" si="8"/>
        <v>53155.807985089996</v>
      </c>
      <c r="G30" s="106">
        <f t="shared" si="8"/>
        <v>60808.968532889994</v>
      </c>
      <c r="H30" s="106">
        <f t="shared" si="8"/>
        <v>70319.568701029988</v>
      </c>
      <c r="I30" s="106">
        <f t="shared" si="8"/>
        <v>77688.772571000009</v>
      </c>
      <c r="J30" s="106">
        <f t="shared" si="8"/>
        <v>88078.954765169998</v>
      </c>
      <c r="K30" s="106">
        <f t="shared" si="8"/>
        <v>88214.124480080005</v>
      </c>
      <c r="L30" s="106">
        <f t="shared" si="8"/>
        <v>104138.57520083002</v>
      </c>
      <c r="M30" s="106">
        <f t="shared" si="8"/>
        <v>109526.96357930001</v>
      </c>
      <c r="N30" s="106">
        <f t="shared" si="8"/>
        <v>109955.29694445997</v>
      </c>
      <c r="O30" s="106">
        <f t="shared" si="8"/>
        <v>129512.59421255</v>
      </c>
      <c r="P30" s="106">
        <f t="shared" si="8"/>
        <v>158282.69594577001</v>
      </c>
      <c r="Q30" s="106">
        <f t="shared" si="8"/>
        <v>152854.83980800002</v>
      </c>
      <c r="R30" s="106">
        <f t="shared" si="8"/>
        <v>168467.0324923601</v>
      </c>
      <c r="S30" s="106">
        <f t="shared" si="8"/>
        <v>189111.70074730998</v>
      </c>
      <c r="T30" s="106">
        <f t="shared" si="8"/>
        <v>211688.28912725998</v>
      </c>
      <c r="U30" s="106">
        <f t="shared" si="8"/>
        <v>210689.45536501001</v>
      </c>
      <c r="V30" s="106">
        <f t="shared" si="8"/>
        <v>232638.82836709</v>
      </c>
      <c r="W30" s="106">
        <f t="shared" si="8"/>
        <v>250289.05063121009</v>
      </c>
      <c r="X30" s="106">
        <f t="shared" si="8"/>
        <v>262524.35262755997</v>
      </c>
      <c r="Y30" s="106">
        <f t="shared" si="8"/>
        <v>287492.475993364</v>
      </c>
      <c r="Z30" s="106">
        <f t="shared" si="8"/>
        <v>304818.50336040003</v>
      </c>
      <c r="AA30" s="106">
        <f t="shared" si="8"/>
        <v>347218.11274108983</v>
      </c>
      <c r="AB30" s="106">
        <f t="shared" si="8"/>
        <v>353505.31716687413</v>
      </c>
      <c r="AC30" s="106">
        <f t="shared" si="8"/>
        <v>382831.24434171949</v>
      </c>
      <c r="AD30" s="106">
        <f t="shared" si="8"/>
        <v>413863.67910910991</v>
      </c>
      <c r="AE30" s="106">
        <f t="shared" si="8"/>
        <v>438139.50405193015</v>
      </c>
      <c r="AF30" s="106">
        <f t="shared" si="8"/>
        <v>430418.02941495995</v>
      </c>
      <c r="AG30" s="106">
        <f t="shared" si="8"/>
        <v>474889.89353398007</v>
      </c>
      <c r="AH30" s="106">
        <f t="shared" si="8"/>
        <v>516337.59662885993</v>
      </c>
      <c r="AI30" s="106">
        <f t="shared" si="8"/>
        <v>557771.57049634994</v>
      </c>
      <c r="AJ30" s="106">
        <f t="shared" si="8"/>
        <v>590913.65818329004</v>
      </c>
      <c r="AK30" s="106">
        <f t="shared" si="8"/>
        <v>635370.34363059991</v>
      </c>
      <c r="AL30" s="106">
        <f t="shared" si="8"/>
        <v>674500.76894371014</v>
      </c>
      <c r="AM30" s="106">
        <f t="shared" si="8"/>
        <v>747408.94498130982</v>
      </c>
      <c r="AN30" s="106">
        <f t="shared" si="8"/>
        <v>747946.93572088983</v>
      </c>
      <c r="AO30" s="106">
        <f t="shared" si="8"/>
        <v>757759.70762272016</v>
      </c>
      <c r="AP30" s="106">
        <f t="shared" si="8"/>
        <v>804014.74734971998</v>
      </c>
      <c r="AQ30" s="106">
        <f t="shared" si="8"/>
        <v>892604.28424425016</v>
      </c>
      <c r="AR30" s="106">
        <f t="shared" si="8"/>
        <v>889698.75506271014</v>
      </c>
      <c r="AS30" s="106">
        <f t="shared" si="8"/>
        <v>858426.57905966009</v>
      </c>
      <c r="AT30" s="106">
        <f t="shared" si="8"/>
        <v>915943</v>
      </c>
      <c r="AU30" s="106">
        <f t="shared" si="8"/>
        <v>1017505</v>
      </c>
      <c r="AV30" s="113" t="s">
        <v>45</v>
      </c>
      <c r="AW30" s="106">
        <f t="shared" si="9"/>
        <v>1015136.63533262</v>
      </c>
      <c r="AX30" s="106">
        <f t="shared" si="9"/>
        <v>1064550.3906650001</v>
      </c>
      <c r="AY30" s="106">
        <f t="shared" si="9"/>
        <v>1178535.3995930001</v>
      </c>
      <c r="AZ30" s="106">
        <f t="shared" si="9"/>
        <v>1303487.320787</v>
      </c>
      <c r="BA30" s="106">
        <f>BA33+BA36+BA39+BA42+BA45+BA48</f>
        <v>1229947.645857</v>
      </c>
      <c r="BB30" s="106">
        <f t="shared" si="10"/>
        <v>1351905.891025</v>
      </c>
      <c r="BC30" s="106">
        <f t="shared" si="10"/>
        <v>1447169.3537959999</v>
      </c>
      <c r="BD30" s="106">
        <f t="shared" si="10"/>
        <v>1520330.0868979997</v>
      </c>
      <c r="BE30" s="106"/>
      <c r="BF30" s="106"/>
      <c r="BG30" s="114"/>
      <c r="BH30" s="114"/>
      <c r="BI30" s="115" t="s">
        <v>45</v>
      </c>
    </row>
    <row r="31" spans="1:61" x14ac:dyDescent="0.2">
      <c r="A31" s="104"/>
      <c r="B31" s="116" t="s">
        <v>48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17" t="s">
        <v>48</v>
      </c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10"/>
      <c r="BH31" s="110"/>
      <c r="BI31" s="118" t="s">
        <v>48</v>
      </c>
    </row>
    <row r="32" spans="1:61" x14ac:dyDescent="0.2">
      <c r="A32" s="104"/>
      <c r="B32" s="119" t="s">
        <v>44</v>
      </c>
      <c r="C32" s="106">
        <v>6755.9999999999991</v>
      </c>
      <c r="D32" s="106">
        <v>8097.7750000000005</v>
      </c>
      <c r="E32" s="106">
        <v>7935.1809999999987</v>
      </c>
      <c r="F32" s="106">
        <v>8875.7939999999999</v>
      </c>
      <c r="G32" s="106">
        <v>10051.137000000001</v>
      </c>
      <c r="H32" s="106">
        <v>11371.115</v>
      </c>
      <c r="I32" s="106">
        <v>12525.6</v>
      </c>
      <c r="J32" s="106">
        <v>13086.262000000001</v>
      </c>
      <c r="K32" s="106">
        <v>14392.951999999999</v>
      </c>
      <c r="L32" s="106">
        <v>15999.107750000001</v>
      </c>
      <c r="M32" s="106">
        <v>16508.082999999999</v>
      </c>
      <c r="N32" s="106">
        <v>16385.486999999997</v>
      </c>
      <c r="O32" s="106">
        <v>19019.789000000001</v>
      </c>
      <c r="P32" s="106">
        <v>21613.318000000003</v>
      </c>
      <c r="Q32" s="106">
        <v>21070.918999999994</v>
      </c>
      <c r="R32" s="106">
        <v>22529.114000000001</v>
      </c>
      <c r="S32" s="106">
        <v>25239.471999999998</v>
      </c>
      <c r="T32" s="107">
        <v>27250.481</v>
      </c>
      <c r="U32" s="107">
        <v>26187.242999999999</v>
      </c>
      <c r="V32" s="107">
        <v>28259.825000000001</v>
      </c>
      <c r="W32" s="107">
        <v>30304.241999999995</v>
      </c>
      <c r="X32" s="107">
        <v>30051.767000000003</v>
      </c>
      <c r="Y32" s="107">
        <v>31678.861000000008</v>
      </c>
      <c r="Z32" s="107">
        <v>33734.532999999996</v>
      </c>
      <c r="AA32" s="107">
        <v>37655.183000000005</v>
      </c>
      <c r="AB32" s="107">
        <v>37427.474885000003</v>
      </c>
      <c r="AC32" s="107">
        <v>38607.926091999994</v>
      </c>
      <c r="AD32" s="107">
        <v>40432.620999999992</v>
      </c>
      <c r="AE32" s="107">
        <v>43453.025999999998</v>
      </c>
      <c r="AF32" s="107">
        <v>42221.732000000011</v>
      </c>
      <c r="AG32" s="107">
        <v>46649.017</v>
      </c>
      <c r="AH32" s="107">
        <v>49572.652999999998</v>
      </c>
      <c r="AI32" s="107">
        <v>53516.353999999999</v>
      </c>
      <c r="AJ32" s="107">
        <v>57259.646000000001</v>
      </c>
      <c r="AK32" s="107">
        <v>59262.662999999993</v>
      </c>
      <c r="AL32" s="107">
        <v>62702.139000000003</v>
      </c>
      <c r="AM32" s="107">
        <v>69175.292999999991</v>
      </c>
      <c r="AN32" s="107">
        <v>66993.32699999999</v>
      </c>
      <c r="AO32" s="107">
        <v>69611.676999999996</v>
      </c>
      <c r="AP32" s="107">
        <v>71155.983000000007</v>
      </c>
      <c r="AQ32" s="107">
        <v>81135.964999999997</v>
      </c>
      <c r="AR32" s="107">
        <v>81669.146999999983</v>
      </c>
      <c r="AS32" s="107">
        <v>79278.435999999987</v>
      </c>
      <c r="AT32" s="107">
        <v>81240</v>
      </c>
      <c r="AU32" s="107">
        <v>87947</v>
      </c>
      <c r="AV32" s="120" t="s">
        <v>44</v>
      </c>
      <c r="AW32" s="107">
        <v>83139.733999999997</v>
      </c>
      <c r="AX32" s="107">
        <v>88958.638999999996</v>
      </c>
      <c r="AY32" s="107">
        <v>96366.362999999998</v>
      </c>
      <c r="AZ32" s="107">
        <v>106781.61599999999</v>
      </c>
      <c r="BA32" s="107">
        <v>102562.30499999999</v>
      </c>
      <c r="BB32" s="107">
        <v>109285.554</v>
      </c>
      <c r="BC32" s="107">
        <v>115283.10400000001</v>
      </c>
      <c r="BD32" s="107">
        <v>119562.87</v>
      </c>
      <c r="BE32" s="107"/>
      <c r="BF32" s="107"/>
      <c r="BG32" s="121"/>
      <c r="BH32" s="121"/>
      <c r="BI32" s="122" t="s">
        <v>44</v>
      </c>
    </row>
    <row r="33" spans="1:62" x14ac:dyDescent="0.2">
      <c r="A33" s="104"/>
      <c r="B33" s="119" t="s">
        <v>45</v>
      </c>
      <c r="C33" s="106">
        <v>43810.307999999997</v>
      </c>
      <c r="D33" s="106">
        <v>50365.483650780006</v>
      </c>
      <c r="E33" s="106">
        <v>46675.29252612</v>
      </c>
      <c r="F33" s="106">
        <v>52644.351999999992</v>
      </c>
      <c r="G33" s="106">
        <v>59916.695699999997</v>
      </c>
      <c r="H33" s="106">
        <v>68540.838499999983</v>
      </c>
      <c r="I33" s="106">
        <v>77655.999717000013</v>
      </c>
      <c r="J33" s="106">
        <v>84491.433554999996</v>
      </c>
      <c r="K33" s="106">
        <v>88186.250480080009</v>
      </c>
      <c r="L33" s="106">
        <v>104106.84156113002</v>
      </c>
      <c r="M33" s="106">
        <v>109489.67463930001</v>
      </c>
      <c r="N33" s="106">
        <v>109913.88512645998</v>
      </c>
      <c r="O33" s="106">
        <v>129461.13678254999</v>
      </c>
      <c r="P33" s="106">
        <v>141093.92941067004</v>
      </c>
      <c r="Q33" s="106">
        <v>135571.34577438</v>
      </c>
      <c r="R33" s="106">
        <v>168385.51802336008</v>
      </c>
      <c r="S33" s="106">
        <v>189008.19459230997</v>
      </c>
      <c r="T33" s="107">
        <v>187230.55655735999</v>
      </c>
      <c r="U33" s="107">
        <v>182012.59518689002</v>
      </c>
      <c r="V33" s="107">
        <v>182920.31872303999</v>
      </c>
      <c r="W33" s="107">
        <v>216027.84139652009</v>
      </c>
      <c r="X33" s="107">
        <v>227090.30525954999</v>
      </c>
      <c r="Y33" s="107">
        <v>247497.69757902401</v>
      </c>
      <c r="Z33" s="107">
        <v>260235.06613910999</v>
      </c>
      <c r="AA33" s="107">
        <v>289974.39979380986</v>
      </c>
      <c r="AB33" s="107">
        <v>293325.48228512408</v>
      </c>
      <c r="AC33" s="107">
        <v>317471.65700675949</v>
      </c>
      <c r="AD33" s="107">
        <v>336289.58263548993</v>
      </c>
      <c r="AE33" s="107">
        <v>358065.96358335018</v>
      </c>
      <c r="AF33" s="107">
        <v>353517.35193296999</v>
      </c>
      <c r="AG33" s="107">
        <v>386320.45820398</v>
      </c>
      <c r="AH33" s="107">
        <v>418952.85202454997</v>
      </c>
      <c r="AI33" s="107">
        <v>452805.19561091997</v>
      </c>
      <c r="AJ33" s="107">
        <v>491334.52603312006</v>
      </c>
      <c r="AK33" s="107">
        <v>518603.52350807993</v>
      </c>
      <c r="AL33" s="107">
        <v>547839.41891427012</v>
      </c>
      <c r="AM33" s="107">
        <v>605385.38051400986</v>
      </c>
      <c r="AN33" s="107">
        <v>606572.28000203986</v>
      </c>
      <c r="AO33" s="107">
        <v>637842.67316983</v>
      </c>
      <c r="AP33" s="107">
        <v>672560.89719268994</v>
      </c>
      <c r="AQ33" s="107">
        <v>745044.47649368015</v>
      </c>
      <c r="AR33" s="107">
        <v>794546.68133641023</v>
      </c>
      <c r="AS33" s="107">
        <v>750971.93832477997</v>
      </c>
      <c r="AT33" s="107">
        <v>805806</v>
      </c>
      <c r="AU33" s="107">
        <v>891170</v>
      </c>
      <c r="AV33" s="120" t="s">
        <v>45</v>
      </c>
      <c r="AW33" s="107">
        <v>842620.72765140003</v>
      </c>
      <c r="AX33" s="107">
        <v>899843.99228400004</v>
      </c>
      <c r="AY33" s="107">
        <v>1004106.8615990001</v>
      </c>
      <c r="AZ33" s="107">
        <v>1133738.7931639999</v>
      </c>
      <c r="BA33" s="107">
        <v>1069712.7662740001</v>
      </c>
      <c r="BB33" s="107">
        <v>1174504.1740069999</v>
      </c>
      <c r="BC33" s="107">
        <v>1261528.4388580001</v>
      </c>
      <c r="BD33" s="107">
        <v>1332548.455262</v>
      </c>
      <c r="BE33" s="107"/>
      <c r="BF33" s="107"/>
      <c r="BG33" s="121"/>
      <c r="BH33" s="121"/>
      <c r="BI33" s="122" t="s">
        <v>45</v>
      </c>
    </row>
    <row r="34" spans="1:62" x14ac:dyDescent="0.2">
      <c r="A34" s="104"/>
      <c r="B34" s="116" t="s">
        <v>49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17" t="s">
        <v>50</v>
      </c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21"/>
      <c r="BH34" s="121"/>
      <c r="BI34" s="118" t="s">
        <v>50</v>
      </c>
    </row>
    <row r="35" spans="1:62" x14ac:dyDescent="0.2">
      <c r="A35" s="104"/>
      <c r="B35" s="119" t="s">
        <v>44</v>
      </c>
      <c r="C35" s="106">
        <v>0</v>
      </c>
      <c r="D35" s="106">
        <v>2.331</v>
      </c>
      <c r="E35" s="106">
        <v>3.1629999999999998</v>
      </c>
      <c r="F35" s="106">
        <v>2.27</v>
      </c>
      <c r="G35" s="106">
        <v>2.6139999999999999</v>
      </c>
      <c r="H35" s="106">
        <v>2.4460000000000002</v>
      </c>
      <c r="I35" s="106">
        <v>1.829</v>
      </c>
      <c r="J35" s="106">
        <v>1.603</v>
      </c>
      <c r="K35" s="106">
        <v>1.59</v>
      </c>
      <c r="L35" s="106">
        <v>1.9319999999999999</v>
      </c>
      <c r="M35" s="106">
        <v>2.1890000000000001</v>
      </c>
      <c r="N35" s="106">
        <v>2.7709999999999999</v>
      </c>
      <c r="O35" s="106">
        <v>3.4809999999999999</v>
      </c>
      <c r="P35" s="106">
        <v>4.8600000000000003</v>
      </c>
      <c r="Q35" s="106">
        <v>4.4630000000000001</v>
      </c>
      <c r="R35" s="106">
        <v>5.556</v>
      </c>
      <c r="S35" s="106">
        <v>5.79</v>
      </c>
      <c r="T35" s="107">
        <v>6.1800000000000006</v>
      </c>
      <c r="U35" s="107">
        <v>6.5810000000000004</v>
      </c>
      <c r="V35" s="123">
        <v>0.49399999999999999</v>
      </c>
      <c r="W35" s="107">
        <v>7.6260000000000003</v>
      </c>
      <c r="X35" s="107">
        <v>7.1459999999999999</v>
      </c>
      <c r="Y35" s="107">
        <v>6.7169999999999996</v>
      </c>
      <c r="Z35" s="107">
        <v>6.4820000000000002</v>
      </c>
      <c r="AA35" s="107">
        <v>6.891</v>
      </c>
      <c r="AB35" s="107">
        <v>6.6330000000000009</v>
      </c>
      <c r="AC35" s="107">
        <v>6.3610000000000015</v>
      </c>
      <c r="AD35" s="107">
        <v>4.5</v>
      </c>
      <c r="AE35" s="107">
        <v>4.2</v>
      </c>
      <c r="AF35" s="107">
        <v>4.3219999999999992</v>
      </c>
      <c r="AG35" s="107">
        <v>3.28</v>
      </c>
      <c r="AH35" s="107">
        <v>2.7359999999999998</v>
      </c>
      <c r="AI35" s="107">
        <v>2.7569999999999997</v>
      </c>
      <c r="AJ35" s="107">
        <v>3.1819999999999999</v>
      </c>
      <c r="AK35" s="107">
        <v>2.7699999999999996</v>
      </c>
      <c r="AL35" s="107">
        <v>1.304</v>
      </c>
      <c r="AM35" s="107">
        <v>2.6989999999999998</v>
      </c>
      <c r="AN35" s="107">
        <v>1.077</v>
      </c>
      <c r="AO35" s="107">
        <v>0.95199999999999996</v>
      </c>
      <c r="AP35" s="107">
        <v>0.88600000000000012</v>
      </c>
      <c r="AQ35" s="107">
        <v>0.73299999999999987</v>
      </c>
      <c r="AR35" s="107">
        <v>0.67300000000000004</v>
      </c>
      <c r="AS35" s="107">
        <v>0.51900000000000002</v>
      </c>
      <c r="AT35" s="107">
        <v>5</v>
      </c>
      <c r="AU35" s="107">
        <v>5</v>
      </c>
      <c r="AV35" s="120" t="s">
        <v>44</v>
      </c>
      <c r="AW35" s="107">
        <v>54.121000000000002</v>
      </c>
      <c r="AX35" s="107">
        <v>52.878999999999998</v>
      </c>
      <c r="AY35" s="107">
        <v>51.884999999999998</v>
      </c>
      <c r="AZ35" s="107">
        <v>59.959000000000003</v>
      </c>
      <c r="BA35" s="107">
        <v>66.188000000000002</v>
      </c>
      <c r="BB35" s="107">
        <v>74.007999999999996</v>
      </c>
      <c r="BC35" s="107">
        <v>91.442999999999998</v>
      </c>
      <c r="BD35" s="107">
        <v>118.04900000000001</v>
      </c>
      <c r="BE35" s="107"/>
      <c r="BF35" s="107"/>
      <c r="BG35" s="121"/>
      <c r="BH35" s="121"/>
      <c r="BI35" s="122" t="s">
        <v>44</v>
      </c>
    </row>
    <row r="36" spans="1:62" x14ac:dyDescent="0.2">
      <c r="A36" s="104"/>
      <c r="B36" s="119" t="s">
        <v>45</v>
      </c>
      <c r="C36" s="106">
        <v>0</v>
      </c>
      <c r="D36" s="106">
        <v>25.844674999999999</v>
      </c>
      <c r="E36" s="106">
        <v>41.158390199999999</v>
      </c>
      <c r="F36" s="106">
        <v>30.7087</v>
      </c>
      <c r="G36" s="106">
        <v>30.021999999999998</v>
      </c>
      <c r="H36" s="106">
        <v>32.640100000000004</v>
      </c>
      <c r="I36" s="106">
        <v>23.241999999999997</v>
      </c>
      <c r="J36" s="106">
        <v>17.741</v>
      </c>
      <c r="K36" s="106">
        <v>18.105</v>
      </c>
      <c r="L36" s="106">
        <v>21.513076999999999</v>
      </c>
      <c r="M36" s="106">
        <v>26.818099999999998</v>
      </c>
      <c r="N36" s="106">
        <v>30.178339999999999</v>
      </c>
      <c r="O36" s="106">
        <v>40.421050000000001</v>
      </c>
      <c r="P36" s="106">
        <v>61.318322879999997</v>
      </c>
      <c r="Q36" s="106">
        <v>53.507599999999996</v>
      </c>
      <c r="R36" s="106">
        <v>56.978577999999992</v>
      </c>
      <c r="S36" s="106">
        <v>62.713456999999998</v>
      </c>
      <c r="T36" s="107">
        <v>69.527666999999994</v>
      </c>
      <c r="U36" s="107">
        <v>67.453651000000008</v>
      </c>
      <c r="V36" s="107">
        <v>17.644092499999999</v>
      </c>
      <c r="W36" s="107">
        <v>69.092532000000006</v>
      </c>
      <c r="X36" s="107">
        <v>58.397398000000003</v>
      </c>
      <c r="Y36" s="107">
        <v>63.019010090000002</v>
      </c>
      <c r="Z36" s="107">
        <v>50.236077999999999</v>
      </c>
      <c r="AA36" s="107">
        <v>55.189399999999999</v>
      </c>
      <c r="AB36" s="107">
        <v>55.835150000000006</v>
      </c>
      <c r="AC36" s="107">
        <v>54.163960000000003</v>
      </c>
      <c r="AD36" s="107">
        <v>30.948773000000003</v>
      </c>
      <c r="AE36" s="107">
        <v>31.049856999999999</v>
      </c>
      <c r="AF36" s="107">
        <v>38.08322299999999</v>
      </c>
      <c r="AG36" s="107">
        <v>27.467017999999999</v>
      </c>
      <c r="AH36" s="107">
        <v>23.298211999999999</v>
      </c>
      <c r="AI36" s="107">
        <v>24.155014999999999</v>
      </c>
      <c r="AJ36" s="107">
        <v>30.464926000000002</v>
      </c>
      <c r="AK36" s="107">
        <v>26.600337</v>
      </c>
      <c r="AL36" s="107">
        <v>12.417300000000001</v>
      </c>
      <c r="AM36" s="107">
        <v>26.662699999999997</v>
      </c>
      <c r="AN36" s="107">
        <v>12.781700000000001</v>
      </c>
      <c r="AO36" s="107">
        <v>8.0092999999999996</v>
      </c>
      <c r="AP36" s="107">
        <v>9.5295500000000004</v>
      </c>
      <c r="AQ36" s="107">
        <v>8.5479500000000002</v>
      </c>
      <c r="AR36" s="107">
        <v>8.6177499999999991</v>
      </c>
      <c r="AS36" s="107">
        <v>5.5494000000000003</v>
      </c>
      <c r="AT36" s="107">
        <v>49</v>
      </c>
      <c r="AU36" s="107">
        <v>60</v>
      </c>
      <c r="AV36" s="120" t="s">
        <v>45</v>
      </c>
      <c r="AW36" s="107">
        <v>1250.5477447200001</v>
      </c>
      <c r="AX36" s="107">
        <v>1210.887614</v>
      </c>
      <c r="AY36" s="107">
        <v>1206.655565</v>
      </c>
      <c r="AZ36" s="107">
        <v>1770.063236</v>
      </c>
      <c r="BA36" s="107">
        <v>2098.6520409999998</v>
      </c>
      <c r="BB36" s="107">
        <v>2134.8994539999999</v>
      </c>
      <c r="BC36" s="107">
        <v>3090.698946</v>
      </c>
      <c r="BD36" s="107">
        <v>4809.1618310000003</v>
      </c>
      <c r="BE36" s="107"/>
      <c r="BF36" s="107"/>
      <c r="BG36" s="121"/>
      <c r="BH36" s="121"/>
      <c r="BI36" s="122" t="s">
        <v>45</v>
      </c>
    </row>
    <row r="37" spans="1:62" x14ac:dyDescent="0.2">
      <c r="A37" s="104"/>
      <c r="B37" s="116" t="s">
        <v>51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17" t="s">
        <v>52</v>
      </c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21"/>
      <c r="BH37" s="121"/>
      <c r="BI37" s="118" t="s">
        <v>52</v>
      </c>
    </row>
    <row r="38" spans="1:62" x14ac:dyDescent="0.2">
      <c r="A38" s="104"/>
      <c r="B38" s="119" t="s">
        <v>44</v>
      </c>
      <c r="C38" s="106">
        <v>0</v>
      </c>
      <c r="D38" s="106">
        <v>0</v>
      </c>
      <c r="E38" s="106">
        <v>0</v>
      </c>
      <c r="F38" s="106">
        <v>0.74099999999999999</v>
      </c>
      <c r="G38" s="106">
        <v>0.82800000000000007</v>
      </c>
      <c r="H38" s="106">
        <v>0.93899999999999995</v>
      </c>
      <c r="I38" s="106">
        <v>0</v>
      </c>
      <c r="J38" s="106">
        <v>0.56800000000000006</v>
      </c>
      <c r="K38" s="106">
        <v>0</v>
      </c>
      <c r="L38" s="106">
        <v>0</v>
      </c>
      <c r="M38" s="106">
        <v>0</v>
      </c>
      <c r="N38" s="106">
        <v>0</v>
      </c>
      <c r="O38" s="106">
        <v>0</v>
      </c>
      <c r="P38" s="106">
        <v>0.64700000000000002</v>
      </c>
      <c r="Q38" s="106">
        <v>0.54700000000000004</v>
      </c>
      <c r="R38" s="106">
        <v>0</v>
      </c>
      <c r="S38" s="106">
        <v>0</v>
      </c>
      <c r="T38" s="123">
        <v>0.43200000000000005</v>
      </c>
      <c r="U38" s="107">
        <v>0.56700000000000006</v>
      </c>
      <c r="V38" s="107">
        <v>36.950999999999993</v>
      </c>
      <c r="W38" s="123">
        <v>0.44700000000000006</v>
      </c>
      <c r="X38" s="123">
        <v>0.378</v>
      </c>
      <c r="Y38" s="123">
        <v>0.27200000000000002</v>
      </c>
      <c r="Z38" s="123">
        <v>0.38200000000000001</v>
      </c>
      <c r="AA38" s="107">
        <v>0.58699999999999997</v>
      </c>
      <c r="AB38" s="123">
        <v>0.25800000000000001</v>
      </c>
      <c r="AC38" s="123">
        <v>0.23600000000000002</v>
      </c>
      <c r="AD38" s="123">
        <v>9.4E-2</v>
      </c>
      <c r="AE38" s="123">
        <v>0.13100000000000001</v>
      </c>
      <c r="AF38" s="123">
        <v>9.9000000000000005E-2</v>
      </c>
      <c r="AG38" s="123">
        <v>0.124</v>
      </c>
      <c r="AH38" s="123">
        <v>0.13</v>
      </c>
      <c r="AI38" s="123">
        <v>0.121</v>
      </c>
      <c r="AJ38" s="123">
        <v>0.13400000000000001</v>
      </c>
      <c r="AK38" s="123">
        <v>0.13900000000000001</v>
      </c>
      <c r="AL38" s="107">
        <v>0</v>
      </c>
      <c r="AM38" s="107">
        <v>0</v>
      </c>
      <c r="AN38" s="107">
        <v>0</v>
      </c>
      <c r="AO38" s="107">
        <v>0</v>
      </c>
      <c r="AP38" s="107">
        <v>0</v>
      </c>
      <c r="AQ38" s="107">
        <v>0</v>
      </c>
      <c r="AR38" s="107">
        <v>0</v>
      </c>
      <c r="AS38" s="107">
        <v>0</v>
      </c>
      <c r="AT38" s="107">
        <v>0</v>
      </c>
      <c r="AU38" s="107">
        <v>0</v>
      </c>
      <c r="AV38" s="120" t="s">
        <v>44</v>
      </c>
      <c r="AW38" s="107">
        <v>1462.2739999999999</v>
      </c>
      <c r="AX38" s="107">
        <v>1247.7560000000001</v>
      </c>
      <c r="AY38" s="107">
        <v>1282.098</v>
      </c>
      <c r="AZ38" s="107">
        <v>1265.1369999999999</v>
      </c>
      <c r="BA38" s="107">
        <v>1288.1659999999999</v>
      </c>
      <c r="BB38" s="107">
        <v>1535.308</v>
      </c>
      <c r="BC38" s="107">
        <v>1627.9970000000001</v>
      </c>
      <c r="BD38" s="107">
        <v>1708.6</v>
      </c>
      <c r="BE38" s="107"/>
      <c r="BF38" s="107"/>
      <c r="BG38" s="121"/>
      <c r="BH38" s="121"/>
      <c r="BI38" s="122" t="s">
        <v>44</v>
      </c>
    </row>
    <row r="39" spans="1:62" x14ac:dyDescent="0.2">
      <c r="A39" s="104"/>
      <c r="B39" s="119" t="s">
        <v>45</v>
      </c>
      <c r="C39" s="106">
        <v>0</v>
      </c>
      <c r="D39" s="106">
        <v>0</v>
      </c>
      <c r="E39" s="106">
        <v>0</v>
      </c>
      <c r="F39" s="106">
        <v>17.231999999999999</v>
      </c>
      <c r="G39" s="106">
        <v>19.672000000000001</v>
      </c>
      <c r="H39" s="106">
        <v>19.338000000000001</v>
      </c>
      <c r="I39" s="106">
        <v>0</v>
      </c>
      <c r="J39" s="106">
        <v>12.683999999999999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15.782</v>
      </c>
      <c r="Q39" s="106">
        <v>12.756</v>
      </c>
      <c r="R39" s="106">
        <v>0</v>
      </c>
      <c r="S39" s="106">
        <v>0</v>
      </c>
      <c r="T39" s="107">
        <v>22.430922529999997</v>
      </c>
      <c r="U39" s="107">
        <v>25.637543379999997</v>
      </c>
      <c r="V39" s="107">
        <v>42.917623250000005</v>
      </c>
      <c r="W39" s="107">
        <v>21.159641000000001</v>
      </c>
      <c r="X39" s="107">
        <v>121.46043689</v>
      </c>
      <c r="Y39" s="107">
        <v>6.6221554000000005</v>
      </c>
      <c r="Z39" s="107">
        <v>5.572107589999999</v>
      </c>
      <c r="AA39" s="107">
        <v>9.0464803399999987</v>
      </c>
      <c r="AB39" s="107">
        <v>5.3333250000000003</v>
      </c>
      <c r="AC39" s="107">
        <v>3.2047355400000002</v>
      </c>
      <c r="AD39" s="107">
        <v>1.1729499999999999</v>
      </c>
      <c r="AE39" s="107">
        <v>1.3417024</v>
      </c>
      <c r="AF39" s="107">
        <v>0.69888556999999996</v>
      </c>
      <c r="AG39" s="107">
        <v>1.6283650000000001</v>
      </c>
      <c r="AH39" s="107">
        <v>1.04032959</v>
      </c>
      <c r="AI39" s="107">
        <v>1.7321227299999999</v>
      </c>
      <c r="AJ39" s="107">
        <v>1.16971816</v>
      </c>
      <c r="AK39" s="107">
        <v>1.1023229999999999</v>
      </c>
      <c r="AL39" s="107">
        <v>0</v>
      </c>
      <c r="AM39" s="107">
        <v>0</v>
      </c>
      <c r="AN39" s="107">
        <v>0</v>
      </c>
      <c r="AO39" s="107">
        <v>0</v>
      </c>
      <c r="AP39" s="107">
        <v>0</v>
      </c>
      <c r="AQ39" s="107">
        <v>0</v>
      </c>
      <c r="AR39" s="107">
        <v>0</v>
      </c>
      <c r="AS39" s="107">
        <v>0</v>
      </c>
      <c r="AT39" s="107">
        <v>0</v>
      </c>
      <c r="AU39" s="107">
        <v>0</v>
      </c>
      <c r="AV39" s="120" t="s">
        <v>45</v>
      </c>
      <c r="AW39" s="107">
        <v>3514.3020867399996</v>
      </c>
      <c r="AX39" s="107">
        <v>2224.9822319999998</v>
      </c>
      <c r="AY39" s="107">
        <v>1971.4733120000001</v>
      </c>
      <c r="AZ39" s="107">
        <v>3023.6320209999999</v>
      </c>
      <c r="BA39" s="107">
        <v>4247.1833370000004</v>
      </c>
      <c r="BB39" s="107">
        <v>3001.0887870000001</v>
      </c>
      <c r="BC39" s="107">
        <v>2347.0325859999998</v>
      </c>
      <c r="BD39" s="107">
        <v>4005.8665839999999</v>
      </c>
      <c r="BE39" s="107"/>
      <c r="BF39" s="107"/>
      <c r="BG39" s="121"/>
      <c r="BH39" s="121"/>
      <c r="BI39" s="122" t="s">
        <v>45</v>
      </c>
    </row>
    <row r="40" spans="1:62" x14ac:dyDescent="0.2">
      <c r="A40" s="104"/>
      <c r="B40" s="116" t="s">
        <v>53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17" t="s">
        <v>54</v>
      </c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21"/>
      <c r="BH40" s="121"/>
      <c r="BI40" s="118" t="s">
        <v>54</v>
      </c>
    </row>
    <row r="41" spans="1:62" x14ac:dyDescent="0.2">
      <c r="A41" s="104"/>
      <c r="B41" s="119" t="s">
        <v>44</v>
      </c>
      <c r="C41" s="106">
        <v>0</v>
      </c>
      <c r="D41" s="106">
        <v>6.4290000000000003</v>
      </c>
      <c r="E41" s="106">
        <v>6.87</v>
      </c>
      <c r="F41" s="106">
        <v>7.464999999999999</v>
      </c>
      <c r="G41" s="106">
        <v>8.0619999999999994</v>
      </c>
      <c r="H41" s="106">
        <v>6.5020000000000007</v>
      </c>
      <c r="I41" s="106">
        <v>7.2720000000000002</v>
      </c>
      <c r="J41" s="106">
        <v>6.6509999999999998</v>
      </c>
      <c r="K41" s="106">
        <v>7.4390000000000001</v>
      </c>
      <c r="L41" s="106">
        <v>6.21075</v>
      </c>
      <c r="M41" s="106">
        <v>6.4329999999999998</v>
      </c>
      <c r="N41" s="106">
        <v>7.6069999999999993</v>
      </c>
      <c r="O41" s="106">
        <v>6.3100000000000005</v>
      </c>
      <c r="P41" s="106">
        <v>6.1440000000000001</v>
      </c>
      <c r="Q41" s="106">
        <v>7.0309999999999979</v>
      </c>
      <c r="R41" s="106">
        <v>12.307000000000002</v>
      </c>
      <c r="S41" s="106">
        <v>19.325000000000003</v>
      </c>
      <c r="T41" s="107">
        <v>29.173999999999999</v>
      </c>
      <c r="U41" s="107">
        <v>31.596</v>
      </c>
      <c r="V41" s="107">
        <v>382.99200000000002</v>
      </c>
      <c r="W41" s="107">
        <v>42.376000000000005</v>
      </c>
      <c r="X41" s="107">
        <v>47.224999999999994</v>
      </c>
      <c r="Y41" s="107">
        <v>51.667999999999992</v>
      </c>
      <c r="Z41" s="107">
        <v>56.267999999999994</v>
      </c>
      <c r="AA41" s="107">
        <v>74.537999999999997</v>
      </c>
      <c r="AB41" s="107">
        <v>90.22699999999999</v>
      </c>
      <c r="AC41" s="107">
        <v>67.03700000000002</v>
      </c>
      <c r="AD41" s="107">
        <v>61.600999999999999</v>
      </c>
      <c r="AE41" s="107">
        <v>82.116000000000014</v>
      </c>
      <c r="AF41" s="107">
        <v>82.396999999999991</v>
      </c>
      <c r="AG41" s="107">
        <v>88.930999999999997</v>
      </c>
      <c r="AH41" s="107">
        <v>95.253199999999993</v>
      </c>
      <c r="AI41" s="107">
        <v>109.152</v>
      </c>
      <c r="AJ41" s="107">
        <v>130.58600000000001</v>
      </c>
      <c r="AK41" s="107">
        <v>153.17300000000006</v>
      </c>
      <c r="AL41" s="107">
        <v>160.15700000000001</v>
      </c>
      <c r="AM41" s="107">
        <v>183.07800000000003</v>
      </c>
      <c r="AN41" s="107">
        <v>207.97499999999999</v>
      </c>
      <c r="AO41" s="107">
        <v>201.41899999999998</v>
      </c>
      <c r="AP41" s="107">
        <v>209.58900000000003</v>
      </c>
      <c r="AQ41" s="107">
        <v>249.773</v>
      </c>
      <c r="AR41" s="107">
        <v>293.37299999999988</v>
      </c>
      <c r="AS41" s="107">
        <v>312.73</v>
      </c>
      <c r="AT41" s="107">
        <v>287</v>
      </c>
      <c r="AU41" s="107">
        <v>350</v>
      </c>
      <c r="AV41" s="120" t="s">
        <v>44</v>
      </c>
      <c r="AW41" s="107">
        <v>1834.5630000000001</v>
      </c>
      <c r="AX41" s="107">
        <v>1626.135</v>
      </c>
      <c r="AY41" s="107">
        <v>1749.508</v>
      </c>
      <c r="AZ41" s="107">
        <v>2310.558</v>
      </c>
      <c r="BA41" s="107">
        <v>2152.971</v>
      </c>
      <c r="BB41" s="107">
        <v>2386.02</v>
      </c>
      <c r="BC41" s="107">
        <v>2544.85</v>
      </c>
      <c r="BD41" s="107">
        <v>2217.6089999999999</v>
      </c>
      <c r="BE41" s="107"/>
      <c r="BF41" s="107"/>
      <c r="BG41" s="121"/>
      <c r="BH41" s="121"/>
      <c r="BI41" s="122" t="s">
        <v>44</v>
      </c>
    </row>
    <row r="42" spans="1:62" x14ac:dyDescent="0.2">
      <c r="A42" s="104"/>
      <c r="B42" s="119" t="s">
        <v>45</v>
      </c>
      <c r="C42" s="106">
        <v>0</v>
      </c>
      <c r="D42" s="106">
        <v>9.4145959999999995</v>
      </c>
      <c r="E42" s="106">
        <v>7.9412358699999999</v>
      </c>
      <c r="F42" s="106">
        <v>8.42346459</v>
      </c>
      <c r="G42" s="106">
        <v>12.067341429999999</v>
      </c>
      <c r="H42" s="106">
        <v>9.4728410000000007</v>
      </c>
      <c r="I42" s="106">
        <v>7.7018539999999991</v>
      </c>
      <c r="J42" s="106">
        <v>8.3306770000000014</v>
      </c>
      <c r="K42" s="106">
        <v>8.1790000000000003</v>
      </c>
      <c r="L42" s="106">
        <v>8.2885627000000017</v>
      </c>
      <c r="M42" s="106">
        <v>8.281839999999999</v>
      </c>
      <c r="N42" s="106">
        <v>8.4624779999999991</v>
      </c>
      <c r="O42" s="106">
        <v>7.5553800000000013</v>
      </c>
      <c r="P42" s="106">
        <v>9.4264829999999993</v>
      </c>
      <c r="Q42" s="106">
        <v>16.161631</v>
      </c>
      <c r="R42" s="106">
        <v>18.979891000000002</v>
      </c>
      <c r="S42" s="106">
        <v>35.002697999999995</v>
      </c>
      <c r="T42" s="107">
        <v>54.213151000000003</v>
      </c>
      <c r="U42" s="107">
        <v>43.051659999999998</v>
      </c>
      <c r="V42" s="107">
        <v>18639.691755659998</v>
      </c>
      <c r="W42" s="107">
        <v>65.806194279999985</v>
      </c>
      <c r="X42" s="107">
        <v>96.19674599999999</v>
      </c>
      <c r="Y42" s="107">
        <v>82.25826112</v>
      </c>
      <c r="Z42" s="107">
        <v>89.465047999999996</v>
      </c>
      <c r="AA42" s="107">
        <v>154.04305299999999</v>
      </c>
      <c r="AB42" s="107">
        <v>221.67420175000001</v>
      </c>
      <c r="AC42" s="107">
        <v>164.95797118000002</v>
      </c>
      <c r="AD42" s="107">
        <v>143.40579299999999</v>
      </c>
      <c r="AE42" s="107">
        <v>186.43301968999998</v>
      </c>
      <c r="AF42" s="107">
        <v>276.19334577000001</v>
      </c>
      <c r="AG42" s="107">
        <v>243.25485</v>
      </c>
      <c r="AH42" s="107">
        <v>250.77013530000002</v>
      </c>
      <c r="AI42" s="107">
        <v>283.00580909999996</v>
      </c>
      <c r="AJ42" s="107">
        <v>416.25364217000009</v>
      </c>
      <c r="AK42" s="107">
        <v>386.11243247999994</v>
      </c>
      <c r="AL42" s="107">
        <v>367.76452713999998</v>
      </c>
      <c r="AM42" s="107">
        <v>472.00380193000012</v>
      </c>
      <c r="AN42" s="107">
        <v>757.22189233000006</v>
      </c>
      <c r="AO42" s="107">
        <v>624.04575088000001</v>
      </c>
      <c r="AP42" s="107">
        <v>523.18389862999993</v>
      </c>
      <c r="AQ42" s="107">
        <v>1029.63240496</v>
      </c>
      <c r="AR42" s="107">
        <v>1294.4946730000001</v>
      </c>
      <c r="AS42" s="107">
        <v>1253.7432858599998</v>
      </c>
      <c r="AT42" s="107">
        <v>614</v>
      </c>
      <c r="AU42" s="107">
        <v>1350</v>
      </c>
      <c r="AV42" s="120" t="s">
        <v>45</v>
      </c>
      <c r="AW42" s="107">
        <v>53029.288146859995</v>
      </c>
      <c r="AX42" s="107">
        <v>52095.491525999998</v>
      </c>
      <c r="AY42" s="107">
        <v>56218.576553999999</v>
      </c>
      <c r="AZ42" s="107">
        <v>70754.354582</v>
      </c>
      <c r="BA42" s="107">
        <v>64838.051117000003</v>
      </c>
      <c r="BB42" s="107">
        <v>72777.876745000001</v>
      </c>
      <c r="BC42" s="107">
        <v>79857.211645000003</v>
      </c>
      <c r="BD42" s="107">
        <v>86594.820363000006</v>
      </c>
      <c r="BE42" s="107"/>
      <c r="BF42" s="107"/>
      <c r="BG42" s="121"/>
      <c r="BH42" s="121"/>
      <c r="BI42" s="122" t="s">
        <v>45</v>
      </c>
      <c r="BJ42" s="174"/>
    </row>
    <row r="43" spans="1:62" x14ac:dyDescent="0.2">
      <c r="A43" s="104"/>
      <c r="B43" s="116" t="s">
        <v>55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17" t="s">
        <v>56</v>
      </c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21"/>
      <c r="BH43" s="121"/>
      <c r="BI43" s="118" t="s">
        <v>56</v>
      </c>
      <c r="BJ43" s="174"/>
    </row>
    <row r="44" spans="1:62" x14ac:dyDescent="0.2">
      <c r="A44" s="104"/>
      <c r="B44" s="119" t="s">
        <v>44</v>
      </c>
      <c r="C44" s="106">
        <v>0</v>
      </c>
      <c r="D44" s="106">
        <v>2.331</v>
      </c>
      <c r="E44" s="106">
        <v>3.1629999999999998</v>
      </c>
      <c r="F44" s="106">
        <v>5.9609999999999985</v>
      </c>
      <c r="G44" s="106">
        <v>7.2549999999999999</v>
      </c>
      <c r="H44" s="106">
        <v>9.7970000000000006</v>
      </c>
      <c r="I44" s="106">
        <v>1.829</v>
      </c>
      <c r="J44" s="106">
        <v>20.137</v>
      </c>
      <c r="K44" s="106">
        <v>1.59</v>
      </c>
      <c r="L44" s="106">
        <v>1.9319999999999999</v>
      </c>
      <c r="M44" s="106">
        <v>2.1890000000000001</v>
      </c>
      <c r="N44" s="106">
        <v>2.7709999999999999</v>
      </c>
      <c r="O44" s="106">
        <v>3.4809999999999999</v>
      </c>
      <c r="P44" s="106">
        <v>44.824000000000005</v>
      </c>
      <c r="Q44" s="106">
        <v>58.378</v>
      </c>
      <c r="R44" s="106">
        <v>5.556</v>
      </c>
      <c r="S44" s="106">
        <v>5.79</v>
      </c>
      <c r="T44" s="107">
        <v>342.49</v>
      </c>
      <c r="U44" s="107">
        <v>359.36499999999995</v>
      </c>
      <c r="V44" s="107">
        <v>358.84699999999998</v>
      </c>
      <c r="W44" s="107">
        <v>383.63900000000001</v>
      </c>
      <c r="X44" s="107">
        <v>384.18799999999999</v>
      </c>
      <c r="Y44" s="107">
        <v>426.90299999999991</v>
      </c>
      <c r="Z44" s="107">
        <v>542.93900000000008</v>
      </c>
      <c r="AA44" s="107">
        <v>611.37999999999988</v>
      </c>
      <c r="AB44" s="107">
        <v>529.71699999999987</v>
      </c>
      <c r="AC44" s="107">
        <v>582.70899999999995</v>
      </c>
      <c r="AD44" s="107">
        <v>695.26200000000028</v>
      </c>
      <c r="AE44" s="107">
        <v>724.03700000000003</v>
      </c>
      <c r="AF44" s="107">
        <v>691.47248458469369</v>
      </c>
      <c r="AG44" s="107">
        <v>778.45900000000006</v>
      </c>
      <c r="AH44" s="107">
        <v>818.80799999999988</v>
      </c>
      <c r="AI44" s="107">
        <v>898.46600000000001</v>
      </c>
      <c r="AJ44" s="107">
        <v>836.15200000000016</v>
      </c>
      <c r="AK44" s="107">
        <v>1050.8929999999998</v>
      </c>
      <c r="AL44" s="107">
        <v>1136.2180000000001</v>
      </c>
      <c r="AM44" s="107">
        <v>1259.2470000000001</v>
      </c>
      <c r="AN44" s="107">
        <v>1175.2540000000001</v>
      </c>
      <c r="AO44" s="107">
        <v>1020.8479999999998</v>
      </c>
      <c r="AP44" s="107">
        <v>1100.5549999999998</v>
      </c>
      <c r="AQ44" s="107">
        <v>1225.8370000000002</v>
      </c>
      <c r="AR44" s="107">
        <v>1089.3050000000003</v>
      </c>
      <c r="AS44" s="107">
        <v>1306.5899999999999</v>
      </c>
      <c r="AT44" s="107">
        <v>1224</v>
      </c>
      <c r="AU44" s="107">
        <v>1578</v>
      </c>
      <c r="AV44" s="120" t="s">
        <v>44</v>
      </c>
      <c r="AW44" s="107">
        <v>2558.9690000000001</v>
      </c>
      <c r="AX44" s="107">
        <v>2433.8910000000001</v>
      </c>
      <c r="AY44" s="107">
        <v>2562.3029999999999</v>
      </c>
      <c r="AZ44" s="107">
        <v>1922.7750000000001</v>
      </c>
      <c r="BA44" s="107">
        <v>1766.0360000000001</v>
      </c>
      <c r="BB44" s="107">
        <v>1974.26</v>
      </c>
      <c r="BC44" s="107">
        <v>1996.19</v>
      </c>
      <c r="BD44" s="107">
        <v>2300.6419999999998</v>
      </c>
      <c r="BE44" s="107"/>
      <c r="BF44" s="107"/>
      <c r="BG44" s="121"/>
      <c r="BH44" s="121"/>
      <c r="BI44" s="122" t="s">
        <v>44</v>
      </c>
    </row>
    <row r="45" spans="1:62" x14ac:dyDescent="0.2">
      <c r="A45" s="104"/>
      <c r="B45" s="119" t="s">
        <v>45</v>
      </c>
      <c r="C45" s="106">
        <v>0</v>
      </c>
      <c r="D45" s="106">
        <v>2.331</v>
      </c>
      <c r="E45" s="106">
        <v>3.1629999999999998</v>
      </c>
      <c r="F45" s="106">
        <v>144.07466199999996</v>
      </c>
      <c r="G45" s="106">
        <v>184.44949145999999</v>
      </c>
      <c r="H45" s="106">
        <v>579.41800000000001</v>
      </c>
      <c r="I45" s="106">
        <v>1.829</v>
      </c>
      <c r="J45" s="106">
        <v>1364.1617119400003</v>
      </c>
      <c r="K45" s="106">
        <v>1.59</v>
      </c>
      <c r="L45" s="106">
        <v>1.9319999999999999</v>
      </c>
      <c r="M45" s="106">
        <v>2.1890000000000001</v>
      </c>
      <c r="N45" s="106">
        <v>2.7709999999999999</v>
      </c>
      <c r="O45" s="106">
        <v>3.4809999999999999</v>
      </c>
      <c r="P45" s="106">
        <v>1317.8591093800001</v>
      </c>
      <c r="Q45" s="106">
        <v>2030.6939841000001</v>
      </c>
      <c r="R45" s="106">
        <v>5.556</v>
      </c>
      <c r="S45" s="106">
        <v>5.79</v>
      </c>
      <c r="T45" s="107">
        <v>14512.791340999998</v>
      </c>
      <c r="U45" s="107">
        <v>16922.615835749995</v>
      </c>
      <c r="V45" s="107">
        <v>15509.128086320001</v>
      </c>
      <c r="W45" s="107">
        <v>16669.68457157</v>
      </c>
      <c r="X45" s="107">
        <v>16292.539918830003</v>
      </c>
      <c r="Y45" s="107">
        <v>19147.878987729997</v>
      </c>
      <c r="Z45" s="107">
        <v>19930.827067749997</v>
      </c>
      <c r="AA45" s="107">
        <v>23252.001418380001</v>
      </c>
      <c r="AB45" s="107">
        <v>23330.075586000006</v>
      </c>
      <c r="AC45" s="107">
        <v>28056.474837690002</v>
      </c>
      <c r="AD45" s="107">
        <v>32724.355357350003</v>
      </c>
      <c r="AE45" s="107">
        <v>33550.743605615993</v>
      </c>
      <c r="AF45" s="107">
        <v>31416.482228663128</v>
      </c>
      <c r="AG45" s="107">
        <v>37082.360353389995</v>
      </c>
      <c r="AH45" s="107">
        <v>39923.736093529995</v>
      </c>
      <c r="AI45" s="107">
        <v>43820.840462449989</v>
      </c>
      <c r="AJ45" s="107">
        <v>40851.298412020005</v>
      </c>
      <c r="AK45" s="107">
        <v>54632.623748509977</v>
      </c>
      <c r="AL45" s="107">
        <v>57124.298955640006</v>
      </c>
      <c r="AM45" s="107">
        <v>63314.390009010007</v>
      </c>
      <c r="AN45" s="107">
        <v>60057.821732990014</v>
      </c>
      <c r="AO45" s="107">
        <v>48325.163891750009</v>
      </c>
      <c r="AP45" s="107">
        <v>52033.677126500006</v>
      </c>
      <c r="AQ45" s="107">
        <v>57936.266928190002</v>
      </c>
      <c r="AR45" s="107">
        <v>39255.19974140999</v>
      </c>
      <c r="AS45" s="107">
        <v>41549.247051479993</v>
      </c>
      <c r="AT45" s="107">
        <v>42984</v>
      </c>
      <c r="AU45" s="107">
        <v>46995</v>
      </c>
      <c r="AV45" s="120" t="s">
        <v>45</v>
      </c>
      <c r="AW45" s="107">
        <v>114721.7697029</v>
      </c>
      <c r="AX45" s="107">
        <v>109175.03700900001</v>
      </c>
      <c r="AY45" s="107">
        <v>115031.832563</v>
      </c>
      <c r="AZ45" s="107">
        <v>94200.477784000002</v>
      </c>
      <c r="BA45" s="107">
        <v>88926.150632999997</v>
      </c>
      <c r="BB45" s="107">
        <v>99355.743866000004</v>
      </c>
      <c r="BC45" s="107">
        <v>100213.803501</v>
      </c>
      <c r="BD45" s="107">
        <v>92222.778735</v>
      </c>
      <c r="BE45" s="107"/>
      <c r="BF45" s="107"/>
      <c r="BG45" s="121"/>
      <c r="BH45" s="121"/>
      <c r="BI45" s="122" t="s">
        <v>45</v>
      </c>
    </row>
    <row r="46" spans="1:62" x14ac:dyDescent="0.2">
      <c r="A46" s="104"/>
      <c r="B46" s="116" t="s">
        <v>57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17" t="s">
        <v>58</v>
      </c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21"/>
      <c r="BH46" s="121"/>
      <c r="BI46" s="118" t="s">
        <v>58</v>
      </c>
    </row>
    <row r="47" spans="1:62" x14ac:dyDescent="0.2">
      <c r="A47" s="104"/>
      <c r="B47" s="119" t="s">
        <v>44</v>
      </c>
      <c r="C47" s="106">
        <v>0</v>
      </c>
      <c r="D47" s="106">
        <v>0</v>
      </c>
      <c r="E47" s="106">
        <v>0</v>
      </c>
      <c r="F47" s="106">
        <v>9.8469999999999995</v>
      </c>
      <c r="G47" s="106">
        <v>19.575999999999997</v>
      </c>
      <c r="H47" s="106">
        <v>32.768000000000001</v>
      </c>
      <c r="I47" s="106">
        <v>0</v>
      </c>
      <c r="J47" s="106">
        <v>58.827000000000005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278.61100000000005</v>
      </c>
      <c r="Q47" s="106">
        <v>267.476</v>
      </c>
      <c r="R47" s="106">
        <v>0</v>
      </c>
      <c r="S47" s="106">
        <v>0</v>
      </c>
      <c r="T47" s="107">
        <v>252.42899999999997</v>
      </c>
      <c r="U47" s="107">
        <v>282.815</v>
      </c>
      <c r="V47" s="107">
        <v>358.84699999999998</v>
      </c>
      <c r="W47" s="107">
        <v>403.72399999999993</v>
      </c>
      <c r="X47" s="107">
        <v>443.70899999999995</v>
      </c>
      <c r="Y47" s="107">
        <v>492</v>
      </c>
      <c r="Z47" s="107">
        <v>558.30199999999991</v>
      </c>
      <c r="AA47" s="107">
        <v>724.70399999999984</v>
      </c>
      <c r="AB47" s="107">
        <v>750.92500000000007</v>
      </c>
      <c r="AC47" s="107">
        <v>790.14200000000005</v>
      </c>
      <c r="AD47" s="107">
        <v>902.14899999999989</v>
      </c>
      <c r="AE47" s="107">
        <v>939.03049999999985</v>
      </c>
      <c r="AF47" s="107">
        <v>876.77051541530636</v>
      </c>
      <c r="AG47" s="107">
        <v>1041.492</v>
      </c>
      <c r="AH47" s="107">
        <v>1117.3229999999999</v>
      </c>
      <c r="AI47" s="107">
        <v>1207.1760000000002</v>
      </c>
      <c r="AJ47" s="107">
        <v>1185.9120000000003</v>
      </c>
      <c r="AK47" s="107">
        <v>1201.7139999999997</v>
      </c>
      <c r="AL47" s="107">
        <v>1300.768</v>
      </c>
      <c r="AM47" s="107">
        <v>1474.7559999999999</v>
      </c>
      <c r="AN47" s="107">
        <v>1507.7139999999997</v>
      </c>
      <c r="AO47" s="107">
        <v>1366.5440000000001</v>
      </c>
      <c r="AP47" s="107">
        <v>1464.8949999999998</v>
      </c>
      <c r="AQ47" s="107">
        <v>1616.6719999999998</v>
      </c>
      <c r="AR47" s="107">
        <v>1284.492</v>
      </c>
      <c r="AS47" s="107">
        <v>1402.4549999999999</v>
      </c>
      <c r="AT47" s="107">
        <v>1750</v>
      </c>
      <c r="AU47" s="107">
        <v>1668</v>
      </c>
      <c r="AV47" s="120" t="s">
        <v>44</v>
      </c>
      <c r="AW47" s="107">
        <v>9.1579999999999995</v>
      </c>
      <c r="AX47" s="107">
        <v>9.1</v>
      </c>
      <c r="AY47" s="107">
        <v>7.2539999999999996</v>
      </c>
      <c r="AZ47" s="107">
        <v>7.5060000000000002</v>
      </c>
      <c r="BA47" s="107">
        <v>7.2229999999999999</v>
      </c>
      <c r="BB47" s="107">
        <v>7.3010000000000002</v>
      </c>
      <c r="BC47" s="107">
        <v>7.181</v>
      </c>
      <c r="BD47" s="107">
        <v>7.1909999999999998</v>
      </c>
      <c r="BE47" s="107"/>
      <c r="BF47" s="107"/>
      <c r="BG47" s="121"/>
      <c r="BH47" s="121"/>
      <c r="BI47" s="122" t="s">
        <v>44</v>
      </c>
    </row>
    <row r="48" spans="1:62" x14ac:dyDescent="0.2">
      <c r="A48" s="104"/>
      <c r="B48" s="119" t="s">
        <v>45</v>
      </c>
      <c r="C48" s="106">
        <v>0</v>
      </c>
      <c r="D48" s="106">
        <v>0</v>
      </c>
      <c r="E48" s="106">
        <v>0</v>
      </c>
      <c r="F48" s="106">
        <v>311.01715849999999</v>
      </c>
      <c r="G48" s="106">
        <v>646.06200000000001</v>
      </c>
      <c r="H48" s="106">
        <v>1137.86126003</v>
      </c>
      <c r="I48" s="106">
        <v>0</v>
      </c>
      <c r="J48" s="106">
        <v>2184.60382123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15784.380619840002</v>
      </c>
      <c r="Q48" s="106">
        <v>15170.37481852</v>
      </c>
      <c r="R48" s="106">
        <v>0</v>
      </c>
      <c r="S48" s="106">
        <v>0</v>
      </c>
      <c r="T48" s="107">
        <v>9798.7694883700005</v>
      </c>
      <c r="U48" s="107">
        <v>11618.101487989999</v>
      </c>
      <c r="V48" s="107">
        <v>15509.128086320001</v>
      </c>
      <c r="W48" s="107">
        <v>17435.46629584</v>
      </c>
      <c r="X48" s="107">
        <v>18865.452868289998</v>
      </c>
      <c r="Y48" s="107">
        <v>20695</v>
      </c>
      <c r="Z48" s="107">
        <v>24507.336919950005</v>
      </c>
      <c r="AA48" s="107">
        <v>33773.432595559992</v>
      </c>
      <c r="AB48" s="107">
        <v>36566.916619000003</v>
      </c>
      <c r="AC48" s="107">
        <v>37080.785830549998</v>
      </c>
      <c r="AD48" s="107">
        <v>44674.213600269999</v>
      </c>
      <c r="AE48" s="107">
        <v>46303.972283873998</v>
      </c>
      <c r="AF48" s="107">
        <v>45169.21979898688</v>
      </c>
      <c r="AG48" s="107">
        <v>51214.724743610001</v>
      </c>
      <c r="AH48" s="107">
        <v>57185.899833889991</v>
      </c>
      <c r="AI48" s="107">
        <v>60836.641476149998</v>
      </c>
      <c r="AJ48" s="107">
        <v>58279.94545182</v>
      </c>
      <c r="AK48" s="107">
        <v>61720.381281530004</v>
      </c>
      <c r="AL48" s="107">
        <v>69156.869246660004</v>
      </c>
      <c r="AM48" s="107">
        <v>78210.507956360001</v>
      </c>
      <c r="AN48" s="107">
        <v>80546.830393529977</v>
      </c>
      <c r="AO48" s="107">
        <v>70959.815510260014</v>
      </c>
      <c r="AP48" s="107">
        <v>78887.45958190001</v>
      </c>
      <c r="AQ48" s="107">
        <v>88585.360467420003</v>
      </c>
      <c r="AR48" s="107">
        <v>54593.761561890009</v>
      </c>
      <c r="AS48" s="107">
        <v>64646.100997540001</v>
      </c>
      <c r="AT48" s="107">
        <v>66490</v>
      </c>
      <c r="AU48" s="107">
        <v>77930</v>
      </c>
      <c r="AV48" s="120" t="s">
        <v>45</v>
      </c>
      <c r="AW48" s="107">
        <v>136.90082424000002</v>
      </c>
      <c r="AX48" s="107">
        <v>137.708968</v>
      </c>
      <c r="AY48" s="107">
        <v>127.557309</v>
      </c>
      <c r="AZ48" s="107">
        <v>135.349986</v>
      </c>
      <c r="BA48" s="107">
        <v>124.842455</v>
      </c>
      <c r="BB48" s="107">
        <v>132.10816600000001</v>
      </c>
      <c r="BC48" s="107">
        <v>132.16826</v>
      </c>
      <c r="BD48" s="107">
        <v>149.00412299999999</v>
      </c>
      <c r="BE48" s="107"/>
      <c r="BF48" s="107"/>
      <c r="BG48" s="121"/>
      <c r="BH48" s="121"/>
      <c r="BI48" s="122" t="s">
        <v>45</v>
      </c>
    </row>
    <row r="49" spans="1:61" x14ac:dyDescent="0.2">
      <c r="A49" s="104"/>
      <c r="B49" s="124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25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10"/>
      <c r="BH49" s="110"/>
      <c r="BI49" s="126"/>
    </row>
    <row r="50" spans="1:61" x14ac:dyDescent="0.2">
      <c r="A50" s="48"/>
      <c r="B50" s="49" t="s">
        <v>59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2"/>
      <c r="AO50" s="51"/>
      <c r="AP50" s="51"/>
      <c r="AQ50" s="51"/>
      <c r="AR50" s="51"/>
      <c r="AS50" s="51"/>
      <c r="AT50" s="51"/>
      <c r="AU50" s="51"/>
      <c r="AV50" s="53" t="s">
        <v>60</v>
      </c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4"/>
      <c r="BH50" s="54"/>
      <c r="BI50" s="55" t="s">
        <v>59</v>
      </c>
    </row>
    <row r="51" spans="1:61" x14ac:dyDescent="0.2">
      <c r="A51" s="48"/>
      <c r="B51" s="56" t="s">
        <v>44</v>
      </c>
      <c r="C51" s="50">
        <v>3921.7240000000002</v>
      </c>
      <c r="D51" s="50">
        <v>2133.1750000000002</v>
      </c>
      <c r="E51" s="50">
        <v>2367.1709999999998</v>
      </c>
      <c r="F51" s="50">
        <v>3160.7679999999991</v>
      </c>
      <c r="G51" s="50">
        <v>3235.1169999999997</v>
      </c>
      <c r="H51" s="50">
        <v>3670.9249999999997</v>
      </c>
      <c r="I51" s="50">
        <v>3666.9277999999999</v>
      </c>
      <c r="J51" s="50">
        <v>4027.9019999999996</v>
      </c>
      <c r="K51" s="50">
        <v>4223</v>
      </c>
      <c r="L51" s="50">
        <v>4543.1499999999996</v>
      </c>
      <c r="M51" s="50">
        <v>4304.9040178350097</v>
      </c>
      <c r="N51" s="50">
        <v>4372.579999999999</v>
      </c>
      <c r="O51" s="50">
        <v>4264.1000000000004</v>
      </c>
      <c r="P51" s="50">
        <v>4557.1820000000007</v>
      </c>
      <c r="Q51" s="50">
        <v>4670.3829999999998</v>
      </c>
      <c r="R51" s="50">
        <v>4387.9910000000009</v>
      </c>
      <c r="S51" s="50">
        <v>4664.5120000000015</v>
      </c>
      <c r="T51" s="51">
        <v>4417.1239999999989</v>
      </c>
      <c r="U51" s="51">
        <v>3985</v>
      </c>
      <c r="V51" s="51">
        <v>3697</v>
      </c>
      <c r="W51" s="51">
        <v>3663.587</v>
      </c>
      <c r="X51" s="51">
        <v>3427</v>
      </c>
      <c r="Y51" s="51">
        <v>3618.2280000000001</v>
      </c>
      <c r="Z51" s="51">
        <v>3449.8449999999993</v>
      </c>
      <c r="AA51" s="51">
        <v>3817.9889999999996</v>
      </c>
      <c r="AB51" s="51">
        <v>4137</v>
      </c>
      <c r="AC51" s="51">
        <v>4197</v>
      </c>
      <c r="AD51" s="51">
        <v>4457</v>
      </c>
      <c r="AE51" s="51">
        <v>4656.0040000000008</v>
      </c>
      <c r="AF51" s="51">
        <v>4328.8289999999997</v>
      </c>
      <c r="AG51" s="51">
        <v>4547.8350000000009</v>
      </c>
      <c r="AH51" s="51">
        <v>4047.3489999999997</v>
      </c>
      <c r="AI51" s="51">
        <v>4386.43</v>
      </c>
      <c r="AJ51" s="51">
        <v>5364.7990000000009</v>
      </c>
      <c r="AK51" s="51">
        <v>5708.0480000000007</v>
      </c>
      <c r="AL51" s="51">
        <v>6149.6250000000027</v>
      </c>
      <c r="AM51" s="51">
        <v>7070.59</v>
      </c>
      <c r="AN51" s="50">
        <v>7726.3300000000008</v>
      </c>
      <c r="AO51" s="51">
        <v>7676.2800000000007</v>
      </c>
      <c r="AP51" s="51">
        <v>7570.2030000000004</v>
      </c>
      <c r="AQ51" s="51">
        <v>9132.8340000000007</v>
      </c>
      <c r="AR51" s="51">
        <v>9271.7379999999994</v>
      </c>
      <c r="AS51" s="51">
        <v>9449.9229999999989</v>
      </c>
      <c r="AT51" s="51">
        <v>9907</v>
      </c>
      <c r="AU51" s="51">
        <v>10593</v>
      </c>
      <c r="AV51" s="57" t="s">
        <v>44</v>
      </c>
      <c r="AW51" s="51">
        <v>8291.3739999999998</v>
      </c>
      <c r="AX51" s="51">
        <v>13377.465</v>
      </c>
      <c r="AY51" s="51">
        <v>13925.04</v>
      </c>
      <c r="AZ51" s="51">
        <v>14930.11</v>
      </c>
      <c r="BA51" s="51">
        <v>15171.04</v>
      </c>
      <c r="BB51" s="51">
        <v>16433.363000000001</v>
      </c>
      <c r="BC51" s="51">
        <v>15796.71</v>
      </c>
      <c r="BD51" s="51">
        <v>16093.181</v>
      </c>
      <c r="BE51" s="51"/>
      <c r="BF51" s="51"/>
      <c r="BG51" s="58"/>
      <c r="BH51" s="58"/>
      <c r="BI51" s="59" t="s">
        <v>44</v>
      </c>
    </row>
    <row r="52" spans="1:61" x14ac:dyDescent="0.2">
      <c r="A52" s="48"/>
      <c r="B52" s="56" t="s">
        <v>45</v>
      </c>
      <c r="C52" s="50">
        <v>12479</v>
      </c>
      <c r="D52" s="50">
        <v>5136.4786409499993</v>
      </c>
      <c r="E52" s="50">
        <v>6637.8636870000009</v>
      </c>
      <c r="F52" s="50">
        <v>9463.6450691999999</v>
      </c>
      <c r="G52" s="50">
        <v>11211.118336</v>
      </c>
      <c r="H52" s="50">
        <v>12595.959330059992</v>
      </c>
      <c r="I52" s="50">
        <v>13156.388429435003</v>
      </c>
      <c r="J52" s="50">
        <v>13400.571439600002</v>
      </c>
      <c r="K52" s="50">
        <v>14584</v>
      </c>
      <c r="L52" s="50">
        <v>15982</v>
      </c>
      <c r="M52" s="50">
        <v>15629.486290423243</v>
      </c>
      <c r="N52" s="50">
        <v>17100.352716010002</v>
      </c>
      <c r="O52" s="50">
        <v>20217.947467740003</v>
      </c>
      <c r="P52" s="50">
        <v>22774.00266274</v>
      </c>
      <c r="Q52" s="50">
        <v>21678.031466610009</v>
      </c>
      <c r="R52" s="50">
        <v>21667.826761220007</v>
      </c>
      <c r="S52" s="50">
        <v>23462.312579869995</v>
      </c>
      <c r="T52" s="51">
        <v>23051.617004539999</v>
      </c>
      <c r="U52" s="51">
        <v>18383</v>
      </c>
      <c r="V52" s="51">
        <v>17242</v>
      </c>
      <c r="W52" s="51">
        <v>16715.808666289999</v>
      </c>
      <c r="X52" s="51">
        <v>15757</v>
      </c>
      <c r="Y52" s="51">
        <v>19747</v>
      </c>
      <c r="Z52" s="51">
        <v>16490.543987519999</v>
      </c>
      <c r="AA52" s="51">
        <v>17543.551746749999</v>
      </c>
      <c r="AB52" s="51">
        <v>18009</v>
      </c>
      <c r="AC52" s="51">
        <v>19562</v>
      </c>
      <c r="AD52" s="51">
        <v>21051</v>
      </c>
      <c r="AE52" s="51">
        <v>21490.768578142004</v>
      </c>
      <c r="AF52" s="51">
        <v>20766.270317609968</v>
      </c>
      <c r="AG52" s="51">
        <v>22063.366189599001</v>
      </c>
      <c r="AH52" s="51">
        <v>21351.3025014905</v>
      </c>
      <c r="AI52" s="51">
        <v>22404</v>
      </c>
      <c r="AJ52" s="51">
        <v>27006.035089929999</v>
      </c>
      <c r="AK52" s="51">
        <v>29210.954150871497</v>
      </c>
      <c r="AL52" s="51">
        <v>32257.643137509498</v>
      </c>
      <c r="AM52" s="51">
        <v>36130.780066465493</v>
      </c>
      <c r="AN52" s="50">
        <v>43296.893567669867</v>
      </c>
      <c r="AO52" s="51">
        <v>41477.721512649987</v>
      </c>
      <c r="AP52" s="51">
        <v>40262.354791630481</v>
      </c>
      <c r="AQ52" s="51">
        <v>47105.179828896995</v>
      </c>
      <c r="AR52" s="51">
        <v>47115.936240370494</v>
      </c>
      <c r="AS52" s="51">
        <v>47842.213770018454</v>
      </c>
      <c r="AT52" s="51">
        <v>50660</v>
      </c>
      <c r="AU52" s="51">
        <v>54133</v>
      </c>
      <c r="AV52" s="57" t="s">
        <v>45</v>
      </c>
      <c r="AW52" s="51">
        <v>51868.363509720009</v>
      </c>
      <c r="AX52" s="51">
        <v>62176.023949000002</v>
      </c>
      <c r="AY52" s="51">
        <v>64063.986922999997</v>
      </c>
      <c r="AZ52" s="51">
        <v>67903.917491</v>
      </c>
      <c r="BA52" s="51">
        <v>65969.338331999999</v>
      </c>
      <c r="BB52" s="51">
        <v>73399.381544999997</v>
      </c>
      <c r="BC52" s="51">
        <v>76685.473918000003</v>
      </c>
      <c r="BD52" s="51">
        <v>80973.693373999995</v>
      </c>
      <c r="BE52" s="51"/>
      <c r="BF52" s="51"/>
      <c r="BG52" s="58"/>
      <c r="BH52" s="58"/>
      <c r="BI52" s="59" t="s">
        <v>45</v>
      </c>
    </row>
    <row r="53" spans="1:61" x14ac:dyDescent="0.2">
      <c r="A53" s="104"/>
      <c r="B53" s="105" t="s">
        <v>61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8" t="s">
        <v>62</v>
      </c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10"/>
      <c r="BH53" s="110"/>
      <c r="BI53" s="111" t="s">
        <v>61</v>
      </c>
    </row>
    <row r="54" spans="1:61" x14ac:dyDescent="0.2">
      <c r="A54" s="104"/>
      <c r="B54" s="112" t="s">
        <v>44</v>
      </c>
      <c r="C54" s="106">
        <f t="shared" ref="C54:AU55" si="11">C57+C60+C63+C66</f>
        <v>978.02</v>
      </c>
      <c r="D54" s="106">
        <f t="shared" si="11"/>
        <v>6283.6361999999999</v>
      </c>
      <c r="E54" s="106">
        <f t="shared" si="11"/>
        <v>7358.4609999999993</v>
      </c>
      <c r="F54" s="106">
        <f t="shared" si="11"/>
        <v>3706.6885499999999</v>
      </c>
      <c r="G54" s="106">
        <f t="shared" si="11"/>
        <v>6625.5609999999997</v>
      </c>
      <c r="H54" s="106">
        <f t="shared" si="11"/>
        <v>6283.6361999999999</v>
      </c>
      <c r="I54" s="106">
        <f t="shared" si="11"/>
        <v>7358.4609999999993</v>
      </c>
      <c r="J54" s="106">
        <f t="shared" si="11"/>
        <v>7940.9069999999983</v>
      </c>
      <c r="K54" s="106">
        <f t="shared" si="11"/>
        <v>8946.1880000000001</v>
      </c>
      <c r="L54" s="106">
        <f t="shared" si="11"/>
        <v>9071.0709999999999</v>
      </c>
      <c r="M54" s="106">
        <f t="shared" si="11"/>
        <v>8819.2203999999983</v>
      </c>
      <c r="N54" s="106">
        <f t="shared" si="11"/>
        <v>9122</v>
      </c>
      <c r="O54" s="106">
        <f t="shared" si="11"/>
        <v>9887.7899999999991</v>
      </c>
      <c r="P54" s="106">
        <f t="shared" si="11"/>
        <v>10451.5455</v>
      </c>
      <c r="Q54" s="106">
        <f t="shared" si="11"/>
        <v>10764.2835</v>
      </c>
      <c r="R54" s="106">
        <f t="shared" si="11"/>
        <v>12361.974</v>
      </c>
      <c r="S54" s="106">
        <f t="shared" si="11"/>
        <v>13701.088499999998</v>
      </c>
      <c r="T54" s="106">
        <f t="shared" si="11"/>
        <v>13078.574333333332</v>
      </c>
      <c r="U54" s="106">
        <f t="shared" si="11"/>
        <v>14224.122500000001</v>
      </c>
      <c r="V54" s="106">
        <f t="shared" si="11"/>
        <v>15942.957462889999</v>
      </c>
      <c r="W54" s="106">
        <f t="shared" si="11"/>
        <v>17369.102999999999</v>
      </c>
      <c r="X54" s="106">
        <f t="shared" si="11"/>
        <v>16459.336000000003</v>
      </c>
      <c r="Y54" s="106">
        <f t="shared" si="11"/>
        <v>18203.471999999998</v>
      </c>
      <c r="Z54" s="106">
        <f t="shared" si="11"/>
        <v>19233.909500000002</v>
      </c>
      <c r="AA54" s="106">
        <f t="shared" si="11"/>
        <v>20510.981219999998</v>
      </c>
      <c r="AB54" s="106">
        <f t="shared" si="11"/>
        <v>19599.301199999994</v>
      </c>
      <c r="AC54" s="106">
        <f t="shared" si="11"/>
        <v>20256.248</v>
      </c>
      <c r="AD54" s="106">
        <f t="shared" si="11"/>
        <v>21414.866499999996</v>
      </c>
      <c r="AE54" s="106">
        <f t="shared" si="11"/>
        <v>21799.918000000001</v>
      </c>
      <c r="AF54" s="106">
        <f t="shared" si="11"/>
        <v>20181.076999999997</v>
      </c>
      <c r="AG54" s="106">
        <f t="shared" si="11"/>
        <v>23064.541499999999</v>
      </c>
      <c r="AH54" s="106">
        <f t="shared" si="11"/>
        <v>22853.035000000003</v>
      </c>
      <c r="AI54" s="106">
        <f t="shared" si="11"/>
        <v>22959.443999999996</v>
      </c>
      <c r="AJ54" s="106">
        <f t="shared" si="11"/>
        <v>22735.451000000001</v>
      </c>
      <c r="AK54" s="106">
        <f t="shared" si="11"/>
        <v>24540.420464999996</v>
      </c>
      <c r="AL54" s="106">
        <f t="shared" si="11"/>
        <v>24489.491999999998</v>
      </c>
      <c r="AM54" s="106">
        <f t="shared" si="11"/>
        <v>26725.423999999999</v>
      </c>
      <c r="AN54" s="106">
        <f t="shared" si="11"/>
        <v>25950.881343000001</v>
      </c>
      <c r="AO54" s="106">
        <f t="shared" si="11"/>
        <v>27061.758000004</v>
      </c>
      <c r="AP54" s="106">
        <f t="shared" si="11"/>
        <v>28581.373999999996</v>
      </c>
      <c r="AQ54" s="106">
        <f t="shared" si="11"/>
        <v>32206.285000000003</v>
      </c>
      <c r="AR54" s="106">
        <f t="shared" si="11"/>
        <v>29587.208999999999</v>
      </c>
      <c r="AS54" s="106">
        <f t="shared" si="11"/>
        <v>32792.043000000005</v>
      </c>
      <c r="AT54" s="106">
        <f t="shared" si="11"/>
        <v>35025</v>
      </c>
      <c r="AU54" s="106">
        <f t="shared" si="11"/>
        <v>37886.069713557728</v>
      </c>
      <c r="AV54" s="113" t="s">
        <v>44</v>
      </c>
      <c r="AW54" s="107">
        <f t="shared" ref="AW54:BD55" si="12">AW57+AW60+AW63</f>
        <v>31031.670999999998</v>
      </c>
      <c r="AX54" s="107">
        <f t="shared" si="12"/>
        <v>35540.402999999998</v>
      </c>
      <c r="AY54" s="107">
        <f t="shared" si="12"/>
        <v>37540.008000000002</v>
      </c>
      <c r="AZ54" s="107">
        <f t="shared" si="12"/>
        <v>39438.141000000003</v>
      </c>
      <c r="BA54" s="107">
        <f t="shared" si="12"/>
        <v>37169.57</v>
      </c>
      <c r="BB54" s="107">
        <f t="shared" si="12"/>
        <v>41901.565999999999</v>
      </c>
      <c r="BC54" s="107">
        <f t="shared" si="12"/>
        <v>43755.222999999998</v>
      </c>
      <c r="BD54" s="107">
        <f t="shared" si="12"/>
        <v>42847.669000000002</v>
      </c>
      <c r="BE54" s="107"/>
      <c r="BF54" s="107"/>
      <c r="BG54" s="121"/>
      <c r="BH54" s="121"/>
      <c r="BI54" s="115" t="s">
        <v>44</v>
      </c>
    </row>
    <row r="55" spans="1:61" x14ac:dyDescent="0.2">
      <c r="A55" s="104"/>
      <c r="B55" s="112" t="s">
        <v>45</v>
      </c>
      <c r="C55" s="106">
        <f t="shared" si="11"/>
        <v>360019456.99999994</v>
      </c>
      <c r="D55" s="106">
        <f t="shared" si="11"/>
        <v>2164602.1483203382</v>
      </c>
      <c r="E55" s="106">
        <f t="shared" si="11"/>
        <v>2325697.446597632</v>
      </c>
      <c r="F55" s="106">
        <f t="shared" si="11"/>
        <v>1259354.7926269399</v>
      </c>
      <c r="G55" s="106">
        <f t="shared" si="11"/>
        <v>2399438.3919778299</v>
      </c>
      <c r="H55" s="106">
        <f t="shared" si="11"/>
        <v>2164602.1483203382</v>
      </c>
      <c r="I55" s="106">
        <f t="shared" si="11"/>
        <v>2325697.446597632</v>
      </c>
      <c r="J55" s="106">
        <f t="shared" si="11"/>
        <v>2589702.9596550921</v>
      </c>
      <c r="K55" s="106">
        <f t="shared" si="11"/>
        <v>2959902.5767404796</v>
      </c>
      <c r="L55" s="106">
        <f t="shared" si="11"/>
        <v>3237687.4559522001</v>
      </c>
      <c r="M55" s="106">
        <f t="shared" si="11"/>
        <v>3255109.179249973</v>
      </c>
      <c r="N55" s="106">
        <f t="shared" si="11"/>
        <v>3210015</v>
      </c>
      <c r="O55" s="106">
        <f t="shared" si="11"/>
        <v>3954187.9986613439</v>
      </c>
      <c r="P55" s="106">
        <f t="shared" si="11"/>
        <v>3448308.8259419752</v>
      </c>
      <c r="Q55" s="106">
        <f t="shared" si="11"/>
        <v>3042589.190998056</v>
      </c>
      <c r="R55" s="106">
        <f t="shared" si="11"/>
        <v>3397098.3783607055</v>
      </c>
      <c r="S55" s="106">
        <f t="shared" si="11"/>
        <v>3649743.9670465542</v>
      </c>
      <c r="T55" s="106">
        <f t="shared" si="11"/>
        <v>3633602.0293534342</v>
      </c>
      <c r="U55" s="106">
        <f t="shared" si="11"/>
        <v>3866711.8869807706</v>
      </c>
      <c r="V55" s="106">
        <f t="shared" si="11"/>
        <v>4184752.9555094549</v>
      </c>
      <c r="W55" s="106">
        <f t="shared" si="11"/>
        <v>4516847.9286779203</v>
      </c>
      <c r="X55" s="106">
        <f t="shared" si="11"/>
        <v>4329080.2684391849</v>
      </c>
      <c r="Y55" s="106">
        <f t="shared" si="11"/>
        <v>5107056.5959896743</v>
      </c>
      <c r="Z55" s="106">
        <f t="shared" si="11"/>
        <v>5424742.8481740123</v>
      </c>
      <c r="AA55" s="106">
        <f t="shared" si="11"/>
        <v>5790388.2789770002</v>
      </c>
      <c r="AB55" s="106">
        <f t="shared" si="11"/>
        <v>5694511.0885414537</v>
      </c>
      <c r="AC55" s="106">
        <f t="shared" si="11"/>
        <v>5968439.9020955414</v>
      </c>
      <c r="AD55" s="106">
        <f t="shared" si="11"/>
        <v>6323800.4531087019</v>
      </c>
      <c r="AE55" s="106">
        <f t="shared" si="11"/>
        <v>5982505.8700751606</v>
      </c>
      <c r="AF55" s="106">
        <f t="shared" si="11"/>
        <v>5847406.1655458361</v>
      </c>
      <c r="AG55" s="106">
        <f t="shared" si="11"/>
        <v>6947707.5270359283</v>
      </c>
      <c r="AH55" s="106">
        <f t="shared" si="11"/>
        <v>7227855.4799520914</v>
      </c>
      <c r="AI55" s="106">
        <f t="shared" si="11"/>
        <v>7068046.1237296024</v>
      </c>
      <c r="AJ55" s="106">
        <f t="shared" si="11"/>
        <v>6870136.7301105056</v>
      </c>
      <c r="AK55" s="106">
        <f t="shared" si="11"/>
        <v>7480974.3091342524</v>
      </c>
      <c r="AL55" s="106">
        <f t="shared" si="11"/>
        <v>7428764.1057729749</v>
      </c>
      <c r="AM55" s="106">
        <f t="shared" si="11"/>
        <v>8393409.1463246848</v>
      </c>
      <c r="AN55" s="106">
        <f t="shared" si="11"/>
        <v>7404256.8497266322</v>
      </c>
      <c r="AO55" s="106">
        <f t="shared" si="11"/>
        <v>7814391.0337065179</v>
      </c>
      <c r="AP55" s="106">
        <f t="shared" si="11"/>
        <v>7750897.1540796235</v>
      </c>
      <c r="AQ55" s="106">
        <f t="shared" si="11"/>
        <v>8590163.0994755626</v>
      </c>
      <c r="AR55" s="106">
        <f t="shared" si="11"/>
        <v>7243238.5366619369</v>
      </c>
      <c r="AS55" s="106">
        <f t="shared" si="11"/>
        <v>8220150.4014253113</v>
      </c>
      <c r="AT55" s="106">
        <f t="shared" si="11"/>
        <v>7846597</v>
      </c>
      <c r="AU55" s="106">
        <f t="shared" si="11"/>
        <v>9029787.315784812</v>
      </c>
      <c r="AV55" s="113" t="s">
        <v>45</v>
      </c>
      <c r="AW55" s="107">
        <f t="shared" si="12"/>
        <v>6759963.1708952058</v>
      </c>
      <c r="AX55" s="107">
        <f t="shared" si="12"/>
        <v>7863213.1428490002</v>
      </c>
      <c r="AY55" s="107">
        <f t="shared" si="12"/>
        <v>7814886.1118225195</v>
      </c>
      <c r="AZ55" s="107">
        <f t="shared" si="12"/>
        <v>8688383.9693179987</v>
      </c>
      <c r="BA55" s="107">
        <f t="shared" si="12"/>
        <v>7469509.4506430002</v>
      </c>
      <c r="BB55" s="107">
        <f t="shared" si="12"/>
        <v>9875415.4425840005</v>
      </c>
      <c r="BC55" s="107">
        <f t="shared" si="12"/>
        <v>9969481.6663579997</v>
      </c>
      <c r="BD55" s="107">
        <f t="shared" si="12"/>
        <v>12543330.356307</v>
      </c>
      <c r="BE55" s="107"/>
      <c r="BF55" s="107"/>
      <c r="BG55" s="121"/>
      <c r="BH55" s="121"/>
      <c r="BI55" s="115" t="s">
        <v>45</v>
      </c>
    </row>
    <row r="56" spans="1:61" x14ac:dyDescent="0.2">
      <c r="A56" s="104"/>
      <c r="B56" s="116" t="s">
        <v>63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9"/>
      <c r="U56" s="109"/>
      <c r="V56" s="109"/>
      <c r="W56" s="109"/>
      <c r="X56" s="109"/>
      <c r="Y56" s="109"/>
      <c r="Z56" s="109"/>
      <c r="AA56" s="109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17" t="s">
        <v>64</v>
      </c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10"/>
      <c r="BH56" s="110"/>
      <c r="BI56" s="118" t="s">
        <v>64</v>
      </c>
    </row>
    <row r="57" spans="1:61" x14ac:dyDescent="0.2">
      <c r="A57" s="104"/>
      <c r="B57" s="119" t="s">
        <v>44</v>
      </c>
      <c r="C57" s="106">
        <v>978.02</v>
      </c>
      <c r="D57" s="106">
        <v>789.84199999999998</v>
      </c>
      <c r="E57" s="106">
        <v>769.80899999999986</v>
      </c>
      <c r="F57" s="106">
        <v>774.49299999999994</v>
      </c>
      <c r="G57" s="106">
        <v>908.34699999999998</v>
      </c>
      <c r="H57" s="106">
        <v>789.84199999999998</v>
      </c>
      <c r="I57" s="106">
        <v>769.80899999999986</v>
      </c>
      <c r="J57" s="106">
        <v>813.58699999999999</v>
      </c>
      <c r="K57" s="106">
        <v>1012.9200000000001</v>
      </c>
      <c r="L57" s="106">
        <v>1071.7809999999999</v>
      </c>
      <c r="M57" s="106">
        <v>1105.8009000000004</v>
      </c>
      <c r="N57" s="106">
        <v>1253</v>
      </c>
      <c r="O57" s="106">
        <v>1425.6119999999999</v>
      </c>
      <c r="P57" s="106">
        <f>1480.1815+312</f>
        <v>1792.1814999999999</v>
      </c>
      <c r="Q57" s="106">
        <v>1806.1475</v>
      </c>
      <c r="R57" s="106">
        <v>2046.5840000000003</v>
      </c>
      <c r="S57" s="106">
        <v>2281.2305000000006</v>
      </c>
      <c r="T57" s="107">
        <v>2165.1709999999998</v>
      </c>
      <c r="U57" s="107">
        <v>2274.3734999999997</v>
      </c>
      <c r="V57" s="107">
        <v>2530.6310000000003</v>
      </c>
      <c r="W57" s="107">
        <v>2790.9985000000001</v>
      </c>
      <c r="X57" s="107">
        <v>2810.19</v>
      </c>
      <c r="Y57" s="107">
        <v>2906.1789999999987</v>
      </c>
      <c r="Z57" s="107">
        <v>3146.270500000001</v>
      </c>
      <c r="AA57" s="107">
        <v>3597.6514999999999</v>
      </c>
      <c r="AB57" s="107">
        <v>3431.36</v>
      </c>
      <c r="AC57" s="107">
        <v>3451.2765000000009</v>
      </c>
      <c r="AD57" s="107">
        <v>3660.0744999999993</v>
      </c>
      <c r="AE57" s="107">
        <v>3854.9599999999996</v>
      </c>
      <c r="AF57" s="107">
        <v>3947.5745000000002</v>
      </c>
      <c r="AG57" s="107">
        <v>4370.9470000000001</v>
      </c>
      <c r="AH57" s="107">
        <v>4784.8985000000011</v>
      </c>
      <c r="AI57" s="107">
        <v>4910.5999999999985</v>
      </c>
      <c r="AJ57" s="107">
        <v>4995.8469999999988</v>
      </c>
      <c r="AK57" s="107">
        <v>5231.7449999999972</v>
      </c>
      <c r="AL57" s="107">
        <v>5173.1449999999995</v>
      </c>
      <c r="AM57" s="107">
        <v>6049.3390000000018</v>
      </c>
      <c r="AN57" s="107">
        <v>5486.0750000000016</v>
      </c>
      <c r="AO57" s="107">
        <v>5880.4610000000011</v>
      </c>
      <c r="AP57" s="107">
        <v>6338.3590000000013</v>
      </c>
      <c r="AQ57" s="107">
        <v>6803.4990000000007</v>
      </c>
      <c r="AR57" s="107">
        <v>6895.7739999999994</v>
      </c>
      <c r="AS57" s="107">
        <v>7469.6279999999997</v>
      </c>
      <c r="AT57" s="107">
        <v>8204</v>
      </c>
      <c r="AU57" s="107">
        <v>8793</v>
      </c>
      <c r="AV57" s="120" t="s">
        <v>44</v>
      </c>
      <c r="AW57" s="107">
        <v>6872.9809999999998</v>
      </c>
      <c r="AX57" s="107">
        <v>7878.6440000000002</v>
      </c>
      <c r="AY57" s="107">
        <v>8377.7250000000004</v>
      </c>
      <c r="AZ57" s="107">
        <v>8748.4529999999995</v>
      </c>
      <c r="BA57" s="107">
        <v>7962.4679999999998</v>
      </c>
      <c r="BB57" s="107">
        <v>8671.9210000000003</v>
      </c>
      <c r="BC57" s="107">
        <v>9243.6820000000007</v>
      </c>
      <c r="BD57" s="107">
        <v>8602.3880000000008</v>
      </c>
      <c r="BE57" s="107"/>
      <c r="BF57" s="107"/>
      <c r="BG57" s="121"/>
      <c r="BH57" s="121"/>
      <c r="BI57" s="122" t="s">
        <v>44</v>
      </c>
    </row>
    <row r="58" spans="1:61" x14ac:dyDescent="0.2">
      <c r="A58" s="104"/>
      <c r="B58" s="119" t="s">
        <v>45</v>
      </c>
      <c r="C58" s="106">
        <v>360019456.99999994</v>
      </c>
      <c r="D58" s="106">
        <v>80038.608576479994</v>
      </c>
      <c r="E58" s="106">
        <v>77513.427791729991</v>
      </c>
      <c r="F58" s="106">
        <v>77139.550746379988</v>
      </c>
      <c r="G58" s="106">
        <v>87263.953161199999</v>
      </c>
      <c r="H58" s="106">
        <v>80038.608576479994</v>
      </c>
      <c r="I58" s="106">
        <v>77513.427791729991</v>
      </c>
      <c r="J58" s="106">
        <v>90748.243247740014</v>
      </c>
      <c r="K58" s="106">
        <v>90471.410635460023</v>
      </c>
      <c r="L58" s="106">
        <v>79845.735030190001</v>
      </c>
      <c r="M58" s="106">
        <v>91015.100896134987</v>
      </c>
      <c r="N58" s="106">
        <v>110859</v>
      </c>
      <c r="O58" s="106">
        <v>193078.44388265008</v>
      </c>
      <c r="P58" s="106">
        <v>126101.21772234999</v>
      </c>
      <c r="Q58" s="106">
        <v>117228.44512492848</v>
      </c>
      <c r="R58" s="106">
        <v>128865.08092737818</v>
      </c>
      <c r="S58" s="106">
        <v>137043.89616904728</v>
      </c>
      <c r="T58" s="107">
        <v>133617.12054457646</v>
      </c>
      <c r="U58" s="107">
        <v>146680.46205159745</v>
      </c>
      <c r="V58" s="107">
        <v>167489.73970295652</v>
      </c>
      <c r="W58" s="107">
        <v>185467.42909725176</v>
      </c>
      <c r="X58" s="107">
        <v>183379</v>
      </c>
      <c r="Y58" s="107">
        <v>203595.45288864599</v>
      </c>
      <c r="Z58" s="107">
        <v>221856.05006088005</v>
      </c>
      <c r="AA58" s="107">
        <v>227635.3278682185</v>
      </c>
      <c r="AB58" s="107">
        <v>230520.15702324652</v>
      </c>
      <c r="AC58" s="107">
        <v>246080.43538989045</v>
      </c>
      <c r="AD58" s="107">
        <v>281628.83857183397</v>
      </c>
      <c r="AE58" s="107">
        <v>292158.22230041935</v>
      </c>
      <c r="AF58" s="107">
        <v>310213.12778904906</v>
      </c>
      <c r="AG58" s="107">
        <v>366733.5282703985</v>
      </c>
      <c r="AH58" s="107">
        <v>423924.76804689062</v>
      </c>
      <c r="AI58" s="107">
        <v>442572.84947616205</v>
      </c>
      <c r="AJ58" s="107">
        <v>443887.48585138866</v>
      </c>
      <c r="AK58" s="107">
        <v>476480.01964241825</v>
      </c>
      <c r="AL58" s="107">
        <v>497477.22545682674</v>
      </c>
      <c r="AM58" s="107">
        <v>548938.10607868189</v>
      </c>
      <c r="AN58" s="107">
        <v>495991.02011299616</v>
      </c>
      <c r="AO58" s="107">
        <v>518170.03111441428</v>
      </c>
      <c r="AP58" s="107">
        <v>519765.5549180301</v>
      </c>
      <c r="AQ58" s="107">
        <v>560973.4920480065</v>
      </c>
      <c r="AR58" s="107">
        <v>650324.93878951075</v>
      </c>
      <c r="AS58" s="107">
        <v>718150.89653584454</v>
      </c>
      <c r="AT58" s="107">
        <v>781708</v>
      </c>
      <c r="AU58" s="107">
        <v>862496</v>
      </c>
      <c r="AV58" s="120" t="s">
        <v>45</v>
      </c>
      <c r="AW58" s="107">
        <v>537141.58048077801</v>
      </c>
      <c r="AX58" s="107">
        <v>618530.95969100005</v>
      </c>
      <c r="AY58" s="107">
        <v>653006.61705999996</v>
      </c>
      <c r="AZ58" s="107">
        <v>693358.80339899997</v>
      </c>
      <c r="BA58" s="107">
        <v>666168.93078000005</v>
      </c>
      <c r="BB58" s="107">
        <v>738395.41196499998</v>
      </c>
      <c r="BC58" s="107">
        <v>778187.17142000003</v>
      </c>
      <c r="BD58" s="107">
        <v>744375.41988299997</v>
      </c>
      <c r="BE58" s="107"/>
      <c r="BF58" s="107"/>
      <c r="BG58" s="121"/>
      <c r="BH58" s="121"/>
      <c r="BI58" s="122" t="s">
        <v>45</v>
      </c>
    </row>
    <row r="59" spans="1:61" x14ac:dyDescent="0.2">
      <c r="A59" s="104"/>
      <c r="B59" s="116" t="s">
        <v>65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17" t="s">
        <v>66</v>
      </c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10"/>
      <c r="BH59" s="110"/>
      <c r="BI59" s="118" t="s">
        <v>66</v>
      </c>
    </row>
    <row r="60" spans="1:61" x14ac:dyDescent="0.2">
      <c r="A60" s="104"/>
      <c r="B60" s="119" t="s">
        <v>44</v>
      </c>
      <c r="C60" s="106">
        <v>0</v>
      </c>
      <c r="D60" s="106">
        <v>1777.3250000000003</v>
      </c>
      <c r="E60" s="106">
        <v>1952.9749999999999</v>
      </c>
      <c r="F60" s="106">
        <v>1490.0059999999999</v>
      </c>
      <c r="G60" s="106">
        <v>1809.1419999999998</v>
      </c>
      <c r="H60" s="106">
        <v>1777.3250000000003</v>
      </c>
      <c r="I60" s="106">
        <v>1952.9749999999999</v>
      </c>
      <c r="J60" s="106">
        <v>2270.7889999999993</v>
      </c>
      <c r="K60" s="106">
        <v>2646.8690000000001</v>
      </c>
      <c r="L60" s="106">
        <v>2553.1230000000005</v>
      </c>
      <c r="M60" s="106">
        <v>2827.506699999999</v>
      </c>
      <c r="N60" s="106">
        <v>3168</v>
      </c>
      <c r="O60" s="106">
        <v>3662.7389999999996</v>
      </c>
      <c r="P60" s="106">
        <v>3995.1290000000004</v>
      </c>
      <c r="Q60" s="106">
        <v>4166.418999999999</v>
      </c>
      <c r="R60" s="106">
        <v>4891.2349999999997</v>
      </c>
      <c r="S60" s="106">
        <v>5302.384</v>
      </c>
      <c r="T60" s="107">
        <v>5103.0510000000004</v>
      </c>
      <c r="U60" s="107">
        <v>5720.3610000000017</v>
      </c>
      <c r="V60" s="107">
        <v>6532.1489999999985</v>
      </c>
      <c r="W60" s="107">
        <v>6963.1449999999995</v>
      </c>
      <c r="X60" s="107">
        <v>5998</v>
      </c>
      <c r="Y60" s="107">
        <v>6866.4549999999999</v>
      </c>
      <c r="Z60" s="107">
        <v>7276.7559999999985</v>
      </c>
      <c r="AA60" s="107">
        <v>7554.6149999999989</v>
      </c>
      <c r="AB60" s="107">
        <v>6745.9209999999994</v>
      </c>
      <c r="AC60" s="107">
        <v>7264.2859999999991</v>
      </c>
      <c r="AD60" s="107">
        <v>7708.8809999999985</v>
      </c>
      <c r="AE60" s="107">
        <v>7688.6330000000007</v>
      </c>
      <c r="AF60" s="107">
        <v>7234.2244999999994</v>
      </c>
      <c r="AG60" s="107">
        <v>8516.3270000000011</v>
      </c>
      <c r="AH60" s="107">
        <v>8245.2070000000003</v>
      </c>
      <c r="AI60" s="107">
        <v>8321.7239999999983</v>
      </c>
      <c r="AJ60" s="107">
        <v>8352.4700000000012</v>
      </c>
      <c r="AK60" s="107">
        <v>9219.6899999999987</v>
      </c>
      <c r="AL60" s="107">
        <v>9030.7270000000008</v>
      </c>
      <c r="AM60" s="107">
        <v>9360.6999999999989</v>
      </c>
      <c r="AN60" s="107">
        <v>8689.2363429999987</v>
      </c>
      <c r="AO60" s="107">
        <v>9195.0849999999991</v>
      </c>
      <c r="AP60" s="107">
        <v>10183.455999999998</v>
      </c>
      <c r="AQ60" s="107">
        <v>10110.165999999999</v>
      </c>
      <c r="AR60" s="107">
        <v>10538.831</v>
      </c>
      <c r="AS60" s="107">
        <v>11453.925000000001</v>
      </c>
      <c r="AT60" s="107">
        <v>12980</v>
      </c>
      <c r="AU60" s="107">
        <v>12811</v>
      </c>
      <c r="AV60" s="120" t="s">
        <v>44</v>
      </c>
      <c r="AW60" s="107">
        <v>14617.460999999999</v>
      </c>
      <c r="AX60" s="107">
        <v>16136.605</v>
      </c>
      <c r="AY60" s="107">
        <v>18039.414000000001</v>
      </c>
      <c r="AZ60" s="107">
        <v>17098.298999999999</v>
      </c>
      <c r="BA60" s="107">
        <v>17397.701000000001</v>
      </c>
      <c r="BB60" s="107">
        <v>19542.295999999998</v>
      </c>
      <c r="BC60" s="107">
        <v>20004.992999999999</v>
      </c>
      <c r="BD60" s="107">
        <v>18905.02</v>
      </c>
      <c r="BE60" s="107"/>
      <c r="BF60" s="107"/>
      <c r="BG60" s="121"/>
      <c r="BH60" s="121"/>
      <c r="BI60" s="122" t="s">
        <v>44</v>
      </c>
    </row>
    <row r="61" spans="1:61" x14ac:dyDescent="0.2">
      <c r="A61" s="104"/>
      <c r="B61" s="119" t="s">
        <v>45</v>
      </c>
      <c r="C61" s="106">
        <v>0</v>
      </c>
      <c r="D61" s="106">
        <v>214401.76449599999</v>
      </c>
      <c r="E61" s="106">
        <v>167986.24213467</v>
      </c>
      <c r="F61" s="106">
        <v>203472.48641195995</v>
      </c>
      <c r="G61" s="106">
        <v>239968.02404496004</v>
      </c>
      <c r="H61" s="106">
        <v>214401.76449599999</v>
      </c>
      <c r="I61" s="106">
        <v>167986.24213467</v>
      </c>
      <c r="J61" s="106">
        <v>193551.04717939999</v>
      </c>
      <c r="K61" s="106">
        <v>252321.51000273999</v>
      </c>
      <c r="L61" s="106">
        <v>231295.24591862</v>
      </c>
      <c r="M61" s="106">
        <v>299534.86215378006</v>
      </c>
      <c r="N61" s="106">
        <v>301373</v>
      </c>
      <c r="O61" s="106">
        <v>336081.26166569005</v>
      </c>
      <c r="P61" s="106">
        <v>327157.61944760004</v>
      </c>
      <c r="Q61" s="106">
        <v>323630.38983705797</v>
      </c>
      <c r="R61" s="106">
        <v>373680.70632694103</v>
      </c>
      <c r="S61" s="106">
        <v>405808.69914952759</v>
      </c>
      <c r="T61" s="107">
        <v>396083.57783935557</v>
      </c>
      <c r="U61" s="107">
        <v>406604.64174711489</v>
      </c>
      <c r="V61" s="107">
        <v>461125.42472508515</v>
      </c>
      <c r="W61" s="107">
        <v>546956.38216628367</v>
      </c>
      <c r="X61" s="107">
        <v>380405</v>
      </c>
      <c r="Y61" s="107">
        <v>509445.14310102799</v>
      </c>
      <c r="Z61" s="107">
        <v>526349.03911760636</v>
      </c>
      <c r="AA61" s="107">
        <v>517343.09945148719</v>
      </c>
      <c r="AB61" s="107">
        <v>494688.62383217836</v>
      </c>
      <c r="AC61" s="107">
        <v>553819.83999212435</v>
      </c>
      <c r="AD61" s="107">
        <v>585669.1387393066</v>
      </c>
      <c r="AE61" s="107">
        <v>612619.76364349481</v>
      </c>
      <c r="AF61" s="107">
        <v>587491.17914717132</v>
      </c>
      <c r="AG61" s="107">
        <v>676921.83870453574</v>
      </c>
      <c r="AH61" s="107">
        <v>627199.69713507581</v>
      </c>
      <c r="AI61" s="107">
        <v>660874.11076587881</v>
      </c>
      <c r="AJ61" s="107">
        <v>636705.02418783144</v>
      </c>
      <c r="AK61" s="107">
        <v>669222.22775500291</v>
      </c>
      <c r="AL61" s="107">
        <v>699745.64054602128</v>
      </c>
      <c r="AM61" s="107">
        <v>833108.14341441146</v>
      </c>
      <c r="AN61" s="107">
        <v>734791.68318366015</v>
      </c>
      <c r="AO61" s="107">
        <v>751335.63446452993</v>
      </c>
      <c r="AP61" s="107">
        <v>775322.97087526671</v>
      </c>
      <c r="AQ61" s="107">
        <v>815199.55849209963</v>
      </c>
      <c r="AR61" s="107">
        <v>1014902.163883848</v>
      </c>
      <c r="AS61" s="107">
        <v>1128131.8424306526</v>
      </c>
      <c r="AT61" s="107">
        <v>1183234</v>
      </c>
      <c r="AU61" s="107">
        <v>1290855</v>
      </c>
      <c r="AV61" s="120" t="s">
        <v>45</v>
      </c>
      <c r="AW61" s="107">
        <v>1395890.424583043</v>
      </c>
      <c r="AX61" s="107">
        <v>1625346.8422280001</v>
      </c>
      <c r="AY61" s="107">
        <v>1749532.9810115199</v>
      </c>
      <c r="AZ61" s="107">
        <v>1882165.441867</v>
      </c>
      <c r="BA61" s="107">
        <v>1735322.3493560001</v>
      </c>
      <c r="BB61" s="107">
        <v>1930609.3617809999</v>
      </c>
      <c r="BC61" s="107">
        <v>2028992.8657509999</v>
      </c>
      <c r="BD61" s="107">
        <v>2120866.4568059999</v>
      </c>
      <c r="BE61" s="107"/>
      <c r="BF61" s="107"/>
      <c r="BG61" s="121"/>
      <c r="BH61" s="121"/>
      <c r="BI61" s="122" t="s">
        <v>45</v>
      </c>
    </row>
    <row r="62" spans="1:61" x14ac:dyDescent="0.2">
      <c r="A62" s="104"/>
      <c r="B62" s="116" t="s">
        <v>67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17" t="s">
        <v>68</v>
      </c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10"/>
      <c r="BH62" s="110"/>
      <c r="BI62" s="118" t="s">
        <v>68</v>
      </c>
    </row>
    <row r="63" spans="1:61" x14ac:dyDescent="0.2">
      <c r="A63" s="104"/>
      <c r="B63" s="119" t="s">
        <v>44</v>
      </c>
      <c r="C63" s="106">
        <v>0</v>
      </c>
      <c r="D63" s="106">
        <v>3028.2341999999999</v>
      </c>
      <c r="E63" s="106">
        <v>3476.2359999999999</v>
      </c>
      <c r="F63" s="106">
        <v>918.85355000000004</v>
      </c>
      <c r="G63" s="106">
        <v>3286.491</v>
      </c>
      <c r="H63" s="106">
        <v>3028.2341999999999</v>
      </c>
      <c r="I63" s="106">
        <v>3476.2359999999999</v>
      </c>
      <c r="J63" s="106">
        <v>3469.1999999999989</v>
      </c>
      <c r="K63" s="106">
        <v>3816.0620000000004</v>
      </c>
      <c r="L63" s="106">
        <v>3925.0320000000002</v>
      </c>
      <c r="M63" s="106">
        <v>3305.878799999999</v>
      </c>
      <c r="N63" s="106">
        <v>2941</v>
      </c>
      <c r="O63" s="106">
        <v>2892.779</v>
      </c>
      <c r="P63" s="106">
        <v>2747.6929999999998</v>
      </c>
      <c r="Q63" s="106">
        <v>3008.5480000000002</v>
      </c>
      <c r="R63" s="106">
        <v>3388.7330000000006</v>
      </c>
      <c r="S63" s="106">
        <v>3884.0669999999991</v>
      </c>
      <c r="T63" s="107">
        <v>3503.2839999999997</v>
      </c>
      <c r="U63" s="107">
        <v>3825.4960000000005</v>
      </c>
      <c r="V63" s="107">
        <v>4288.884</v>
      </c>
      <c r="W63" s="107">
        <v>4708.1725000000006</v>
      </c>
      <c r="X63" s="107">
        <v>4842.4560000000001</v>
      </c>
      <c r="Y63" s="107">
        <v>5593.8379999999988</v>
      </c>
      <c r="Z63" s="107">
        <v>5926.1720000000005</v>
      </c>
      <c r="AA63" s="107">
        <v>6216.4990283377147</v>
      </c>
      <c r="AB63" s="107">
        <v>6328.9679999999989</v>
      </c>
      <c r="AC63" s="107">
        <v>6465.3579999999984</v>
      </c>
      <c r="AD63" s="107">
        <v>6804.978064599999</v>
      </c>
      <c r="AE63" s="107">
        <v>6926.4900000000007</v>
      </c>
      <c r="AF63" s="107">
        <v>5876.4789999999994</v>
      </c>
      <c r="AG63" s="107">
        <v>6686.3489999999983</v>
      </c>
      <c r="AH63" s="107">
        <v>6512.7160000000003</v>
      </c>
      <c r="AI63" s="107">
        <v>6268.8490000000002</v>
      </c>
      <c r="AJ63" s="107">
        <v>5977.5579999999991</v>
      </c>
      <c r="AK63" s="107">
        <v>6100.0809999999992</v>
      </c>
      <c r="AL63" s="107">
        <v>6165.2849999999999</v>
      </c>
      <c r="AM63" s="107">
        <v>6513.6939369005086</v>
      </c>
      <c r="AN63" s="107">
        <v>7058.1922942482443</v>
      </c>
      <c r="AO63" s="107">
        <v>7611.8781885939989</v>
      </c>
      <c r="AP63" s="107">
        <v>7807.4383305806559</v>
      </c>
      <c r="AQ63" s="107">
        <v>10140.389166812176</v>
      </c>
      <c r="AR63" s="107">
        <v>7720.3394831943297</v>
      </c>
      <c r="AS63" s="107">
        <v>9434.5292178828422</v>
      </c>
      <c r="AT63" s="107">
        <v>9425</v>
      </c>
      <c r="AU63" s="107">
        <v>11323</v>
      </c>
      <c r="AV63" s="120" t="s">
        <v>44</v>
      </c>
      <c r="AW63" s="107">
        <v>9541.2289999999994</v>
      </c>
      <c r="AX63" s="107">
        <v>11525.154</v>
      </c>
      <c r="AY63" s="107">
        <v>11122.869000000001</v>
      </c>
      <c r="AZ63" s="107">
        <v>13591.388999999999</v>
      </c>
      <c r="BA63" s="107">
        <v>11809.401</v>
      </c>
      <c r="BB63" s="107">
        <v>13687.349</v>
      </c>
      <c r="BC63" s="107">
        <v>14506.548000000001</v>
      </c>
      <c r="BD63" s="107">
        <v>15340.261</v>
      </c>
      <c r="BE63" s="107"/>
      <c r="BF63" s="107"/>
      <c r="BG63" s="121"/>
      <c r="BH63" s="121"/>
      <c r="BI63" s="122" t="s">
        <v>44</v>
      </c>
    </row>
    <row r="64" spans="1:61" x14ac:dyDescent="0.2">
      <c r="A64" s="104"/>
      <c r="B64" s="119" t="s">
        <v>45</v>
      </c>
      <c r="C64" s="106">
        <v>0</v>
      </c>
      <c r="D64" s="106">
        <v>1217065.6357478581</v>
      </c>
      <c r="E64" s="106">
        <v>1334357.6234545321</v>
      </c>
      <c r="F64" s="106">
        <v>292951.79868368001</v>
      </c>
      <c r="G64" s="106">
        <v>1366579.6598838798</v>
      </c>
      <c r="H64" s="106">
        <v>1217065.6357478581</v>
      </c>
      <c r="I64" s="106">
        <v>1334357.6234545321</v>
      </c>
      <c r="J64" s="106">
        <v>1414876.6496061818</v>
      </c>
      <c r="K64" s="106">
        <v>1778437.6955214697</v>
      </c>
      <c r="L64" s="106">
        <v>1916501.7296228004</v>
      </c>
      <c r="M64" s="106">
        <v>2292969.0455591581</v>
      </c>
      <c r="N64" s="106">
        <v>2254446</v>
      </c>
      <c r="O64" s="106">
        <v>2546640.2044779141</v>
      </c>
      <c r="P64" s="106">
        <v>2268423.3261728152</v>
      </c>
      <c r="Q64" s="106">
        <v>1976732.0616175993</v>
      </c>
      <c r="R64" s="106">
        <v>2167866.5639344165</v>
      </c>
      <c r="S64" s="106">
        <v>2367551.1708978792</v>
      </c>
      <c r="T64" s="107">
        <v>2351615.5258949525</v>
      </c>
      <c r="U64" s="107">
        <v>2530151.6018681885</v>
      </c>
      <c r="V64" s="107">
        <v>2762430.7509855684</v>
      </c>
      <c r="W64" s="107">
        <v>2943246.0680905702</v>
      </c>
      <c r="X64" s="107">
        <v>2979363.7895876653</v>
      </c>
      <c r="Y64" s="107">
        <v>3549829</v>
      </c>
      <c r="Z64" s="107">
        <v>3809199.4542499259</v>
      </c>
      <c r="AA64" s="107">
        <v>4144810.6849544686</v>
      </c>
      <c r="AB64" s="107">
        <v>4111253.3150708233</v>
      </c>
      <c r="AC64" s="107">
        <v>4197555.3682173816</v>
      </c>
      <c r="AD64" s="107">
        <v>4320421.7350777658</v>
      </c>
      <c r="AE64" s="107">
        <v>3927023.550466062</v>
      </c>
      <c r="AF64" s="107">
        <v>3959510.7509342656</v>
      </c>
      <c r="AG64" s="107">
        <v>4667281.8961521145</v>
      </c>
      <c r="AH64" s="107">
        <v>5052161.0458613997</v>
      </c>
      <c r="AI64" s="107">
        <v>4849176.1319972612</v>
      </c>
      <c r="AJ64" s="107">
        <v>4702089.9189564064</v>
      </c>
      <c r="AK64" s="107">
        <v>4404653.5452648057</v>
      </c>
      <c r="AL64" s="107">
        <v>4295597.9601483867</v>
      </c>
      <c r="AM64" s="107">
        <v>4763549.5990506047</v>
      </c>
      <c r="AN64" s="107">
        <v>4170208.2349905241</v>
      </c>
      <c r="AO64" s="107">
        <v>4570185.7815325335</v>
      </c>
      <c r="AP64" s="107">
        <v>4506476.9042578619</v>
      </c>
      <c r="AQ64" s="107">
        <v>4989106.2928259326</v>
      </c>
      <c r="AR64" s="107">
        <v>3868586.9283434236</v>
      </c>
      <c r="AS64" s="107">
        <v>4696239.240058451</v>
      </c>
      <c r="AT64" s="107">
        <v>4192503</v>
      </c>
      <c r="AU64" s="107">
        <v>5061904</v>
      </c>
      <c r="AV64" s="120" t="s">
        <v>45</v>
      </c>
      <c r="AW64" s="107">
        <v>4826931.1658313852</v>
      </c>
      <c r="AX64" s="107">
        <v>5619335.3409299999</v>
      </c>
      <c r="AY64" s="107">
        <v>5412346.5137510002</v>
      </c>
      <c r="AZ64" s="107">
        <v>6112859.7240519999</v>
      </c>
      <c r="BA64" s="107">
        <v>5068018.1705069998</v>
      </c>
      <c r="BB64" s="107">
        <v>7206410.6688379999</v>
      </c>
      <c r="BC64" s="107">
        <v>7162301.629187</v>
      </c>
      <c r="BD64" s="107">
        <v>9678088.4796179999</v>
      </c>
      <c r="BE64" s="107"/>
      <c r="BF64" s="107"/>
      <c r="BG64" s="121"/>
      <c r="BH64" s="121"/>
      <c r="BI64" s="122" t="s">
        <v>45</v>
      </c>
    </row>
    <row r="65" spans="1:61" x14ac:dyDescent="0.2">
      <c r="A65" s="104"/>
      <c r="B65" s="116" t="s">
        <v>69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17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10"/>
      <c r="BH65" s="110"/>
      <c r="BI65" s="118"/>
    </row>
    <row r="66" spans="1:61" x14ac:dyDescent="0.2">
      <c r="A66" s="104"/>
      <c r="B66" s="119" t="s">
        <v>44</v>
      </c>
      <c r="C66" s="106">
        <v>0</v>
      </c>
      <c r="D66" s="106">
        <v>688.23500000000001</v>
      </c>
      <c r="E66" s="106">
        <v>1159.441</v>
      </c>
      <c r="F66" s="106">
        <v>523.33600000000013</v>
      </c>
      <c r="G66" s="106">
        <v>621.58100000000013</v>
      </c>
      <c r="H66" s="106">
        <v>688.23500000000001</v>
      </c>
      <c r="I66" s="106">
        <v>1159.441</v>
      </c>
      <c r="J66" s="106">
        <v>1387.3309999999999</v>
      </c>
      <c r="K66" s="106">
        <v>1470.337</v>
      </c>
      <c r="L66" s="106">
        <v>1521.1349999999998</v>
      </c>
      <c r="M66" s="106">
        <v>1580.0340000000001</v>
      </c>
      <c r="N66" s="106">
        <v>1760</v>
      </c>
      <c r="O66" s="106">
        <v>1906.6599999999999</v>
      </c>
      <c r="P66" s="106">
        <v>1916.5419999999999</v>
      </c>
      <c r="Q66" s="106">
        <v>1783.1690000000001</v>
      </c>
      <c r="R66" s="106">
        <v>2035.422</v>
      </c>
      <c r="S66" s="106">
        <v>2233.4069999999997</v>
      </c>
      <c r="T66" s="107">
        <v>2307.0683333333332</v>
      </c>
      <c r="U66" s="107">
        <v>2403.8919999999998</v>
      </c>
      <c r="V66" s="107">
        <v>2591.2934628900002</v>
      </c>
      <c r="W66" s="107">
        <v>2906.7869999999994</v>
      </c>
      <c r="X66" s="107">
        <v>2808.6900000000005</v>
      </c>
      <c r="Y66" s="107">
        <v>2837</v>
      </c>
      <c r="Z66" s="107">
        <v>2884.7109999999998</v>
      </c>
      <c r="AA66" s="107">
        <v>3142.2156916622853</v>
      </c>
      <c r="AB66" s="107">
        <v>3093.0522000000001</v>
      </c>
      <c r="AC66" s="107">
        <v>3075.3274999999994</v>
      </c>
      <c r="AD66" s="107">
        <v>3240.9329354000001</v>
      </c>
      <c r="AE66" s="107">
        <v>3329.835</v>
      </c>
      <c r="AF66" s="107">
        <v>3122.799</v>
      </c>
      <c r="AG66" s="107">
        <v>3490.9184999999998</v>
      </c>
      <c r="AH66" s="107">
        <v>3310.2134999999998</v>
      </c>
      <c r="AI66" s="107">
        <v>3458.2709999999997</v>
      </c>
      <c r="AJ66" s="107">
        <v>3409.576</v>
      </c>
      <c r="AK66" s="107">
        <v>3988.9044650000001</v>
      </c>
      <c r="AL66" s="107">
        <v>4120.335</v>
      </c>
      <c r="AM66" s="107">
        <v>4801.6910630994917</v>
      </c>
      <c r="AN66" s="107">
        <v>4717.3777057517555</v>
      </c>
      <c r="AO66" s="107">
        <v>4374.3338114099997</v>
      </c>
      <c r="AP66" s="107">
        <v>4252.1206694193434</v>
      </c>
      <c r="AQ66" s="107">
        <v>5152.2308331878248</v>
      </c>
      <c r="AR66" s="107">
        <v>4432.2645168056706</v>
      </c>
      <c r="AS66" s="107">
        <v>4433.9607821171621</v>
      </c>
      <c r="AT66" s="107">
        <v>4416</v>
      </c>
      <c r="AU66" s="107">
        <v>4959.0697135577284</v>
      </c>
      <c r="AV66" s="120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10"/>
      <c r="BH66" s="110"/>
      <c r="BI66" s="122"/>
    </row>
    <row r="67" spans="1:61" x14ac:dyDescent="0.2">
      <c r="A67" s="104"/>
      <c r="B67" s="119" t="s">
        <v>45</v>
      </c>
      <c r="C67" s="106">
        <v>0</v>
      </c>
      <c r="D67" s="106">
        <v>653096.13950000005</v>
      </c>
      <c r="E67" s="106">
        <v>745840.15321670007</v>
      </c>
      <c r="F67" s="106">
        <v>685790.95678492007</v>
      </c>
      <c r="G67" s="106">
        <v>705626.75488779007</v>
      </c>
      <c r="H67" s="106">
        <v>653096.13950000005</v>
      </c>
      <c r="I67" s="106">
        <v>745840.15321670007</v>
      </c>
      <c r="J67" s="106">
        <v>890527.01962177013</v>
      </c>
      <c r="K67" s="106">
        <v>838671.96058080986</v>
      </c>
      <c r="L67" s="106">
        <v>1010044.74538059</v>
      </c>
      <c r="M67" s="106">
        <v>571590.17064090003</v>
      </c>
      <c r="N67" s="106">
        <v>543337</v>
      </c>
      <c r="O67" s="106">
        <v>878388.08863508992</v>
      </c>
      <c r="P67" s="106">
        <v>726626.66259920993</v>
      </c>
      <c r="Q67" s="106">
        <v>624998.29441847012</v>
      </c>
      <c r="R67" s="106">
        <v>726686.02717197011</v>
      </c>
      <c r="S67" s="106">
        <v>739340.20083009987</v>
      </c>
      <c r="T67" s="107">
        <v>752285.80507454998</v>
      </c>
      <c r="U67" s="107">
        <v>783275.18131386989</v>
      </c>
      <c r="V67" s="107">
        <v>793707.04009584489</v>
      </c>
      <c r="W67" s="107">
        <v>841178.04932381492</v>
      </c>
      <c r="X67" s="107">
        <v>785932.47885151999</v>
      </c>
      <c r="Y67" s="107">
        <v>844187</v>
      </c>
      <c r="Z67" s="107">
        <v>867338.30474559986</v>
      </c>
      <c r="AA67" s="107">
        <v>900599.16670282593</v>
      </c>
      <c r="AB67" s="107">
        <v>858048.992615205</v>
      </c>
      <c r="AC67" s="107">
        <v>970984.2584961449</v>
      </c>
      <c r="AD67" s="107">
        <v>1136080.740719795</v>
      </c>
      <c r="AE67" s="107">
        <v>1150704.3336651851</v>
      </c>
      <c r="AF67" s="107">
        <v>990191.10767535004</v>
      </c>
      <c r="AG67" s="107">
        <v>1236770.2639088798</v>
      </c>
      <c r="AH67" s="107">
        <v>1124569.9689087251</v>
      </c>
      <c r="AI67" s="107">
        <v>1115423.031490301</v>
      </c>
      <c r="AJ67" s="107">
        <v>1087454.30111488</v>
      </c>
      <c r="AK67" s="107">
        <v>1930618.5164720253</v>
      </c>
      <c r="AL67" s="107">
        <v>1935943.2796217401</v>
      </c>
      <c r="AM67" s="107">
        <v>2247813.2977809864</v>
      </c>
      <c r="AN67" s="107">
        <v>2003265.9114394528</v>
      </c>
      <c r="AO67" s="107">
        <v>1974699.5865950403</v>
      </c>
      <c r="AP67" s="107">
        <v>1949331.7240284639</v>
      </c>
      <c r="AQ67" s="107">
        <v>2224883.7561095231</v>
      </c>
      <c r="AR67" s="107">
        <v>1709424.505645155</v>
      </c>
      <c r="AS67" s="107">
        <v>1677628.4224003628</v>
      </c>
      <c r="AT67" s="107">
        <v>1689152</v>
      </c>
      <c r="AU67" s="107">
        <v>1814532.315784812</v>
      </c>
      <c r="AV67" s="120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10"/>
      <c r="BH67" s="110"/>
      <c r="BI67" s="122"/>
    </row>
    <row r="68" spans="1:61" x14ac:dyDescent="0.2">
      <c r="A68" s="104"/>
      <c r="B68" s="124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4"/>
      <c r="O68" s="106"/>
      <c r="P68" s="106"/>
      <c r="Q68" s="106"/>
      <c r="R68" s="106"/>
      <c r="S68" s="106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25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10"/>
      <c r="BH68" s="110"/>
      <c r="BI68" s="126"/>
    </row>
    <row r="69" spans="1:61" x14ac:dyDescent="0.2">
      <c r="A69" s="127"/>
      <c r="B69" s="128" t="s">
        <v>70</v>
      </c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2" t="s">
        <v>71</v>
      </c>
      <c r="AW69" s="131"/>
      <c r="AX69" s="131"/>
      <c r="AY69" s="131"/>
      <c r="AZ69" s="131"/>
      <c r="BA69" s="131"/>
      <c r="BB69" s="131"/>
      <c r="BC69" s="131"/>
      <c r="BD69" s="131"/>
      <c r="BE69" s="131"/>
      <c r="BF69" s="131"/>
      <c r="BG69" s="133"/>
      <c r="BH69" s="133"/>
      <c r="BI69" s="134" t="s">
        <v>70</v>
      </c>
    </row>
    <row r="70" spans="1:61" x14ac:dyDescent="0.2">
      <c r="A70" s="127"/>
      <c r="B70" s="135" t="s">
        <v>44</v>
      </c>
      <c r="C70" s="129">
        <f t="shared" ref="C70:AU71" si="13">C73+C76+C79+C82</f>
        <v>0</v>
      </c>
      <c r="D70" s="129">
        <f t="shared" si="13"/>
        <v>0</v>
      </c>
      <c r="E70" s="129">
        <f t="shared" si="13"/>
        <v>0</v>
      </c>
      <c r="F70" s="129">
        <f t="shared" si="13"/>
        <v>0</v>
      </c>
      <c r="G70" s="129">
        <f t="shared" si="13"/>
        <v>0</v>
      </c>
      <c r="H70" s="129">
        <f t="shared" si="13"/>
        <v>0</v>
      </c>
      <c r="I70" s="129">
        <f t="shared" si="13"/>
        <v>0</v>
      </c>
      <c r="J70" s="129">
        <f t="shared" si="13"/>
        <v>0</v>
      </c>
      <c r="K70" s="129">
        <f t="shared" si="13"/>
        <v>3.5289999999999999</v>
      </c>
      <c r="L70" s="129">
        <f t="shared" si="13"/>
        <v>9.7780000000000005</v>
      </c>
      <c r="M70" s="129">
        <f t="shared" si="13"/>
        <v>10.674999999999999</v>
      </c>
      <c r="N70" s="129">
        <f t="shared" si="13"/>
        <v>13.117000000000001</v>
      </c>
      <c r="O70" s="129">
        <f t="shared" si="13"/>
        <v>15.231</v>
      </c>
      <c r="P70" s="129">
        <f t="shared" si="13"/>
        <v>16.466000000000001</v>
      </c>
      <c r="Q70" s="129">
        <f t="shared" si="13"/>
        <v>17.580000000000002</v>
      </c>
      <c r="R70" s="129">
        <f t="shared" si="13"/>
        <v>15.460999999999999</v>
      </c>
      <c r="S70" s="129">
        <f t="shared" si="13"/>
        <v>21.732999999999997</v>
      </c>
      <c r="T70" s="129">
        <f t="shared" si="13"/>
        <v>54.009</v>
      </c>
      <c r="U70" s="129">
        <f t="shared" si="13"/>
        <v>77.793000000000006</v>
      </c>
      <c r="V70" s="129">
        <f t="shared" si="13"/>
        <v>99.557899999999989</v>
      </c>
      <c r="W70" s="129">
        <f t="shared" si="13"/>
        <v>368.99399999999997</v>
      </c>
      <c r="X70" s="129">
        <f t="shared" si="13"/>
        <v>678.33399999999995</v>
      </c>
      <c r="Y70" s="129">
        <f t="shared" si="13"/>
        <v>767</v>
      </c>
      <c r="Z70" s="129">
        <f t="shared" si="13"/>
        <v>830.34999999999991</v>
      </c>
      <c r="AA70" s="129">
        <f t="shared" si="13"/>
        <v>963.75700000000006</v>
      </c>
      <c r="AB70" s="129">
        <f t="shared" si="13"/>
        <v>910.01800000000014</v>
      </c>
      <c r="AC70" s="129">
        <f t="shared" si="13"/>
        <v>817.68300000000011</v>
      </c>
      <c r="AD70" s="129">
        <f t="shared" si="13"/>
        <v>620.36699999999996</v>
      </c>
      <c r="AE70" s="129">
        <f t="shared" si="13"/>
        <v>772.86599999999999</v>
      </c>
      <c r="AF70" s="129">
        <f t="shared" si="13"/>
        <v>804.17399999999986</v>
      </c>
      <c r="AG70" s="129">
        <f t="shared" si="13"/>
        <v>909.62100000000009</v>
      </c>
      <c r="AH70" s="129">
        <f t="shared" si="13"/>
        <v>1117.3719999999998</v>
      </c>
      <c r="AI70" s="129">
        <f t="shared" si="13"/>
        <v>1319.057</v>
      </c>
      <c r="AJ70" s="129">
        <f t="shared" si="13"/>
        <v>1372.356</v>
      </c>
      <c r="AK70" s="129">
        <f t="shared" si="13"/>
        <v>1470.3010000000002</v>
      </c>
      <c r="AL70" s="129">
        <f t="shared" si="13"/>
        <v>1677.7599999999998</v>
      </c>
      <c r="AM70" s="129">
        <f t="shared" si="13"/>
        <v>1646.75</v>
      </c>
      <c r="AN70" s="129">
        <f t="shared" si="13"/>
        <v>1887.163</v>
      </c>
      <c r="AO70" s="129">
        <f t="shared" si="13"/>
        <v>1502.5290000000002</v>
      </c>
      <c r="AP70" s="129">
        <f t="shared" si="13"/>
        <v>1284.5990000000002</v>
      </c>
      <c r="AQ70" s="129">
        <f t="shared" si="13"/>
        <v>1464.7570000000001</v>
      </c>
      <c r="AR70" s="129">
        <f t="shared" si="13"/>
        <v>1492.431</v>
      </c>
      <c r="AS70" s="129">
        <f t="shared" si="13"/>
        <v>1536.5210000000002</v>
      </c>
      <c r="AT70" s="129">
        <f t="shared" si="13"/>
        <v>1719.114</v>
      </c>
      <c r="AU70" s="129">
        <f t="shared" si="13"/>
        <v>1885.2159999999999</v>
      </c>
      <c r="AV70" s="136" t="s">
        <v>44</v>
      </c>
      <c r="AW70" s="130">
        <f t="shared" ref="AW70:BD71" si="14">AW73+AW76+AW79+AW82</f>
        <v>1183.5150000000001</v>
      </c>
      <c r="AX70" s="130">
        <f t="shared" si="14"/>
        <v>1328.537</v>
      </c>
      <c r="AY70" s="130">
        <f t="shared" si="14"/>
        <v>1373.8489999999999</v>
      </c>
      <c r="AZ70" s="130">
        <f t="shared" si="14"/>
        <v>3478.8710000000001</v>
      </c>
      <c r="BA70" s="130">
        <f t="shared" si="14"/>
        <v>4138.4529999999995</v>
      </c>
      <c r="BB70" s="130">
        <f t="shared" si="14"/>
        <v>5000.5829999999996</v>
      </c>
      <c r="BC70" s="130">
        <f t="shared" si="14"/>
        <v>5858.73</v>
      </c>
      <c r="BD70" s="130">
        <f t="shared" si="14"/>
        <v>6769.665</v>
      </c>
      <c r="BE70" s="130"/>
      <c r="BF70" s="130"/>
      <c r="BG70" s="137"/>
      <c r="BH70" s="137"/>
      <c r="BI70" s="138" t="s">
        <v>44</v>
      </c>
    </row>
    <row r="71" spans="1:61" x14ac:dyDescent="0.2">
      <c r="A71" s="127"/>
      <c r="B71" s="135" t="s">
        <v>45</v>
      </c>
      <c r="C71" s="129">
        <f t="shared" si="13"/>
        <v>0</v>
      </c>
      <c r="D71" s="129">
        <f t="shared" si="13"/>
        <v>0</v>
      </c>
      <c r="E71" s="129">
        <f t="shared" si="13"/>
        <v>0</v>
      </c>
      <c r="F71" s="129">
        <f t="shared" si="13"/>
        <v>0</v>
      </c>
      <c r="G71" s="129">
        <f t="shared" si="13"/>
        <v>0</v>
      </c>
      <c r="H71" s="129">
        <f t="shared" si="13"/>
        <v>0</v>
      </c>
      <c r="I71" s="129">
        <f t="shared" si="13"/>
        <v>0</v>
      </c>
      <c r="J71" s="129">
        <f t="shared" si="13"/>
        <v>0</v>
      </c>
      <c r="K71" s="129">
        <f t="shared" si="13"/>
        <v>0.70760000000000001</v>
      </c>
      <c r="L71" s="129">
        <f t="shared" si="13"/>
        <v>2.365942</v>
      </c>
      <c r="M71" s="129">
        <f t="shared" si="13"/>
        <v>2.7303809999999999</v>
      </c>
      <c r="N71" s="129">
        <f t="shared" si="13"/>
        <v>3.0803400000000001</v>
      </c>
      <c r="O71" s="129">
        <f t="shared" si="13"/>
        <v>3.8995795700000002</v>
      </c>
      <c r="P71" s="129">
        <f t="shared" si="13"/>
        <v>3.6412164700000003</v>
      </c>
      <c r="Q71" s="129">
        <f t="shared" si="13"/>
        <v>3.9026182499999993</v>
      </c>
      <c r="R71" s="129">
        <f t="shared" si="13"/>
        <v>3.3009192099999995</v>
      </c>
      <c r="S71" s="129">
        <f t="shared" si="13"/>
        <v>4.8908840699999994</v>
      </c>
      <c r="T71" s="129">
        <f t="shared" si="13"/>
        <v>151.66631476000001</v>
      </c>
      <c r="U71" s="129">
        <f t="shared" si="13"/>
        <v>384.28843066999997</v>
      </c>
      <c r="V71" s="129">
        <f t="shared" si="13"/>
        <v>593.86164374999998</v>
      </c>
      <c r="W71" s="129">
        <f t="shared" si="13"/>
        <v>1089.2515140199998</v>
      </c>
      <c r="X71" s="129">
        <f t="shared" si="13"/>
        <v>1778</v>
      </c>
      <c r="Y71" s="129">
        <f t="shared" si="13"/>
        <v>1678</v>
      </c>
      <c r="Z71" s="129">
        <f t="shared" si="13"/>
        <v>2164.4353224400002</v>
      </c>
      <c r="AA71" s="129">
        <f t="shared" si="13"/>
        <v>3829.1598299999996</v>
      </c>
      <c r="AB71" s="129">
        <f t="shared" si="13"/>
        <v>2937.1180474099997</v>
      </c>
      <c r="AC71" s="129">
        <f t="shared" si="13"/>
        <v>2861.5174670000001</v>
      </c>
      <c r="AD71" s="129">
        <f t="shared" si="13"/>
        <v>2727.4878489999996</v>
      </c>
      <c r="AE71" s="129">
        <f t="shared" si="13"/>
        <v>3712.3808299700004</v>
      </c>
      <c r="AF71" s="129">
        <f t="shared" si="13"/>
        <v>4176.1622639999996</v>
      </c>
      <c r="AG71" s="129">
        <f t="shared" si="13"/>
        <v>5624.0927240000001</v>
      </c>
      <c r="AH71" s="129">
        <f t="shared" si="13"/>
        <v>7348.6293790700001</v>
      </c>
      <c r="AI71" s="129">
        <f t="shared" si="13"/>
        <v>9873.1121239999993</v>
      </c>
      <c r="AJ71" s="129">
        <f t="shared" si="13"/>
        <v>14050.19034931</v>
      </c>
      <c r="AK71" s="129">
        <f t="shared" si="13"/>
        <v>15222.50585098</v>
      </c>
      <c r="AL71" s="129">
        <f t="shared" si="13"/>
        <v>17239.879348630002</v>
      </c>
      <c r="AM71" s="129">
        <f t="shared" si="13"/>
        <v>20926.742777970001</v>
      </c>
      <c r="AN71" s="129">
        <f t="shared" si="13"/>
        <v>24361.319934879997</v>
      </c>
      <c r="AO71" s="129">
        <f t="shared" si="13"/>
        <v>23819.496813060003</v>
      </c>
      <c r="AP71" s="129">
        <f t="shared" si="13"/>
        <v>27203.425392840003</v>
      </c>
      <c r="AQ71" s="129">
        <f t="shared" si="13"/>
        <v>31505.982201739997</v>
      </c>
      <c r="AR71" s="129">
        <f t="shared" si="13"/>
        <v>24667.999753379998</v>
      </c>
      <c r="AS71" s="129">
        <f t="shared" si="13"/>
        <v>25851.664034890004</v>
      </c>
      <c r="AT71" s="129">
        <f t="shared" si="13"/>
        <v>28752.874677610002</v>
      </c>
      <c r="AU71" s="129">
        <f t="shared" si="13"/>
        <v>33211.848141930001</v>
      </c>
      <c r="AV71" s="136" t="s">
        <v>45</v>
      </c>
      <c r="AW71" s="130">
        <f t="shared" si="14"/>
        <v>20950.827963780001</v>
      </c>
      <c r="AX71" s="130">
        <f t="shared" si="14"/>
        <v>25998.149752000001</v>
      </c>
      <c r="AY71" s="130">
        <f t="shared" si="14"/>
        <v>25440.270504</v>
      </c>
      <c r="AZ71" s="130">
        <f t="shared" si="14"/>
        <v>69017.694546999992</v>
      </c>
      <c r="BA71" s="130">
        <f t="shared" si="14"/>
        <v>73923.867150999999</v>
      </c>
      <c r="BB71" s="130">
        <f t="shared" si="14"/>
        <v>91737.587901999999</v>
      </c>
      <c r="BC71" s="130">
        <f t="shared" si="14"/>
        <v>112807.37561800001</v>
      </c>
      <c r="BD71" s="130">
        <f t="shared" si="14"/>
        <v>131356.41811</v>
      </c>
      <c r="BE71" s="130"/>
      <c r="BF71" s="130"/>
      <c r="BG71" s="137"/>
      <c r="BH71" s="137"/>
      <c r="BI71" s="138" t="s">
        <v>45</v>
      </c>
    </row>
    <row r="72" spans="1:61" x14ac:dyDescent="0.2">
      <c r="A72" s="127"/>
      <c r="B72" s="144" t="s">
        <v>72</v>
      </c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45" t="s">
        <v>72</v>
      </c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  <c r="BG72" s="133"/>
      <c r="BH72" s="133"/>
      <c r="BI72" s="146" t="s">
        <v>72</v>
      </c>
    </row>
    <row r="73" spans="1:61" ht="15" x14ac:dyDescent="0.25">
      <c r="A73" s="127"/>
      <c r="B73" s="147" t="s">
        <v>44</v>
      </c>
      <c r="C73" s="129">
        <v>0</v>
      </c>
      <c r="D73" s="129">
        <v>0</v>
      </c>
      <c r="E73" s="129">
        <v>0</v>
      </c>
      <c r="F73" s="129">
        <v>0</v>
      </c>
      <c r="G73" s="129">
        <v>0</v>
      </c>
      <c r="H73" s="148">
        <v>0</v>
      </c>
      <c r="I73" s="148">
        <v>0</v>
      </c>
      <c r="J73" s="148">
        <v>0</v>
      </c>
      <c r="K73" s="129">
        <v>1.3759999999999999</v>
      </c>
      <c r="L73" s="129">
        <v>6.2789999999999999</v>
      </c>
      <c r="M73" s="129">
        <v>6.6909999999999998</v>
      </c>
      <c r="N73" s="129">
        <v>8.2940000000000005</v>
      </c>
      <c r="O73" s="129">
        <v>9.5350000000000001</v>
      </c>
      <c r="P73" s="129">
        <v>10.412000000000001</v>
      </c>
      <c r="Q73" s="129">
        <v>11.233000000000001</v>
      </c>
      <c r="R73" s="129">
        <v>9.7579999999999991</v>
      </c>
      <c r="S73" s="129">
        <v>11.161</v>
      </c>
      <c r="T73" s="130">
        <v>11.299000000000001</v>
      </c>
      <c r="U73" s="130">
        <v>9.9489999999999998</v>
      </c>
      <c r="V73" s="130">
        <v>13.292000000000002</v>
      </c>
      <c r="W73" s="130">
        <v>14.412000000000001</v>
      </c>
      <c r="X73" s="130">
        <v>4.3339999999999996</v>
      </c>
      <c r="Y73" s="130">
        <v>74</v>
      </c>
      <c r="Z73" s="130">
        <v>4.9390000000000001</v>
      </c>
      <c r="AA73" s="130">
        <v>7.2220000000000004</v>
      </c>
      <c r="AB73" s="130">
        <v>107.366</v>
      </c>
      <c r="AC73" s="130">
        <v>110.64200000000001</v>
      </c>
      <c r="AD73" s="130">
        <v>119.93499999999999</v>
      </c>
      <c r="AE73" s="130">
        <v>127.26300000000001</v>
      </c>
      <c r="AF73" s="130">
        <v>142.16999999999999</v>
      </c>
      <c r="AG73" s="130">
        <v>148.48600000000002</v>
      </c>
      <c r="AH73" s="130">
        <v>123.527</v>
      </c>
      <c r="AI73" s="130">
        <v>123.12299999999999</v>
      </c>
      <c r="AJ73" s="130">
        <v>58.975000000000001</v>
      </c>
      <c r="AK73" s="130">
        <v>75.075000000000003</v>
      </c>
      <c r="AL73" s="130">
        <v>81.664000000000001</v>
      </c>
      <c r="AM73" s="130">
        <v>81.522999999999996</v>
      </c>
      <c r="AN73" s="130">
        <v>79.760999999999996</v>
      </c>
      <c r="AO73" s="130">
        <v>91.173000000000002</v>
      </c>
      <c r="AP73" s="130">
        <v>89.27000000000001</v>
      </c>
      <c r="AQ73" s="130">
        <v>91.861999999999995</v>
      </c>
      <c r="AR73" s="130">
        <v>97.442999999999998</v>
      </c>
      <c r="AS73" s="130">
        <v>89.921999999999997</v>
      </c>
      <c r="AT73" s="130">
        <v>91.147999999999996</v>
      </c>
      <c r="AU73" s="130">
        <v>91.888000000000005</v>
      </c>
      <c r="AV73" s="149" t="s">
        <v>44</v>
      </c>
      <c r="AW73" s="130">
        <v>35.087000000000003</v>
      </c>
      <c r="AX73" s="130">
        <v>36.197000000000003</v>
      </c>
      <c r="AY73" s="130">
        <v>39.412999999999997</v>
      </c>
      <c r="AZ73" s="130">
        <v>144.93</v>
      </c>
      <c r="BA73" s="130">
        <v>169.85900000000001</v>
      </c>
      <c r="BB73" s="130">
        <v>201.874</v>
      </c>
      <c r="BC73" s="130">
        <v>244.268</v>
      </c>
      <c r="BD73" s="130">
        <v>288.62700000000001</v>
      </c>
      <c r="BE73" s="130"/>
      <c r="BF73" s="130"/>
      <c r="BG73" s="137"/>
      <c r="BH73" s="137"/>
      <c r="BI73" s="150" t="s">
        <v>44</v>
      </c>
    </row>
    <row r="74" spans="1:61" ht="15" x14ac:dyDescent="0.25">
      <c r="A74" s="127"/>
      <c r="B74" s="147" t="s">
        <v>45</v>
      </c>
      <c r="C74" s="129">
        <v>0</v>
      </c>
      <c r="D74" s="129">
        <v>0</v>
      </c>
      <c r="E74" s="129">
        <v>0</v>
      </c>
      <c r="F74" s="129">
        <v>0</v>
      </c>
      <c r="G74" s="129">
        <v>0</v>
      </c>
      <c r="H74" s="148">
        <v>0</v>
      </c>
      <c r="I74" s="148">
        <v>0</v>
      </c>
      <c r="J74" s="148">
        <v>0</v>
      </c>
      <c r="K74" s="129">
        <v>0.191</v>
      </c>
      <c r="L74" s="129">
        <v>0.88060700000000003</v>
      </c>
      <c r="M74" s="129">
        <v>0.94883300000000004</v>
      </c>
      <c r="N74" s="129">
        <v>1.190318</v>
      </c>
      <c r="O74" s="129">
        <v>1.3867210000000001</v>
      </c>
      <c r="P74" s="129">
        <v>1.503506</v>
      </c>
      <c r="Q74" s="129">
        <v>1.6719999999999999</v>
      </c>
      <c r="R74" s="129">
        <v>1.400901</v>
      </c>
      <c r="S74" s="129">
        <v>1.6275039999999998</v>
      </c>
      <c r="T74" s="130">
        <v>1.7580170000000002</v>
      </c>
      <c r="U74" s="130">
        <v>2.6212810000000002</v>
      </c>
      <c r="V74" s="130">
        <v>56.753628999999997</v>
      </c>
      <c r="W74" s="130">
        <v>68.087941999999998</v>
      </c>
      <c r="X74" s="130">
        <v>82</v>
      </c>
      <c r="Y74" s="130">
        <v>100</v>
      </c>
      <c r="Z74" s="130">
        <v>97.152000000000001</v>
      </c>
      <c r="AA74" s="130">
        <v>151.15</v>
      </c>
      <c r="AB74" s="130">
        <v>105.65100000000001</v>
      </c>
      <c r="AC74" s="130">
        <v>108.384</v>
      </c>
      <c r="AD74" s="130">
        <v>117.06399999999999</v>
      </c>
      <c r="AE74" s="130">
        <v>140.73931900000002</v>
      </c>
      <c r="AF74" s="130">
        <v>151.09460899999999</v>
      </c>
      <c r="AG74" s="130">
        <v>136.559347</v>
      </c>
      <c r="AH74" s="130">
        <v>120.8163102</v>
      </c>
      <c r="AI74" s="130">
        <v>176.76060631999997</v>
      </c>
      <c r="AJ74" s="130">
        <v>231.52974890000002</v>
      </c>
      <c r="AK74" s="130">
        <v>232.49955100000003</v>
      </c>
      <c r="AL74" s="130">
        <v>268.18215459000004</v>
      </c>
      <c r="AM74" s="130">
        <v>310.91838259999997</v>
      </c>
      <c r="AN74" s="130">
        <v>411.93636699999996</v>
      </c>
      <c r="AO74" s="130">
        <v>463.53355407999999</v>
      </c>
      <c r="AP74" s="130">
        <v>536.70171634999986</v>
      </c>
      <c r="AQ74" s="130">
        <v>617.01670500000012</v>
      </c>
      <c r="AR74" s="130">
        <v>716.67534818000058</v>
      </c>
      <c r="AS74" s="130">
        <v>732.82901759000003</v>
      </c>
      <c r="AT74" s="130">
        <v>833.38493779999999</v>
      </c>
      <c r="AU74" s="130">
        <v>963.59242145999985</v>
      </c>
      <c r="AV74" s="149" t="s">
        <v>45</v>
      </c>
      <c r="AW74" s="130">
        <v>1067.5198657200001</v>
      </c>
      <c r="AX74" s="130">
        <v>1069.096133</v>
      </c>
      <c r="AY74" s="130">
        <v>1194.9844069999999</v>
      </c>
      <c r="AZ74" s="130">
        <v>2757.99638</v>
      </c>
      <c r="BA74" s="130">
        <v>3360.3625419999998</v>
      </c>
      <c r="BB74" s="130">
        <v>3769.605262</v>
      </c>
      <c r="BC74" s="130">
        <v>4407.1165879999999</v>
      </c>
      <c r="BD74" s="130">
        <v>5126.0073940000002</v>
      </c>
      <c r="BE74" s="130"/>
      <c r="BF74" s="130"/>
      <c r="BG74" s="137"/>
      <c r="BH74" s="137"/>
      <c r="BI74" s="150" t="s">
        <v>45</v>
      </c>
    </row>
    <row r="75" spans="1:61" ht="15" x14ac:dyDescent="0.25">
      <c r="A75" s="127"/>
      <c r="B75" s="144" t="s">
        <v>73</v>
      </c>
      <c r="C75" s="129"/>
      <c r="D75" s="129"/>
      <c r="E75" s="129"/>
      <c r="F75" s="129"/>
      <c r="G75" s="129"/>
      <c r="H75" s="148"/>
      <c r="I75" s="148"/>
      <c r="J75" s="148"/>
      <c r="K75" s="129"/>
      <c r="L75" s="129"/>
      <c r="M75" s="129"/>
      <c r="N75" s="129"/>
      <c r="O75" s="129"/>
      <c r="P75" s="129"/>
      <c r="Q75" s="129"/>
      <c r="R75" s="129"/>
      <c r="S75" s="129"/>
      <c r="T75" s="130"/>
      <c r="U75" s="130"/>
      <c r="V75" s="130"/>
      <c r="W75" s="130"/>
      <c r="X75" s="131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1"/>
      <c r="AT75" s="130"/>
      <c r="AU75" s="131"/>
      <c r="AV75" s="145" t="s">
        <v>73</v>
      </c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7"/>
      <c r="BH75" s="137"/>
      <c r="BI75" s="146" t="s">
        <v>73</v>
      </c>
    </row>
    <row r="76" spans="1:61" ht="15" x14ac:dyDescent="0.25">
      <c r="A76" s="127"/>
      <c r="B76" s="147" t="s">
        <v>44</v>
      </c>
      <c r="C76" s="129">
        <v>0</v>
      </c>
      <c r="D76" s="129">
        <v>0</v>
      </c>
      <c r="E76" s="129">
        <v>0</v>
      </c>
      <c r="F76" s="129">
        <v>0</v>
      </c>
      <c r="G76" s="129">
        <v>0</v>
      </c>
      <c r="H76" s="148">
        <v>0</v>
      </c>
      <c r="I76" s="148">
        <v>0</v>
      </c>
      <c r="J76" s="148">
        <v>0</v>
      </c>
      <c r="K76" s="129">
        <v>3.7999999999999999E-2</v>
      </c>
      <c r="L76" s="129">
        <v>9.9000000000000005E-2</v>
      </c>
      <c r="M76" s="129">
        <v>0.17899999999999999</v>
      </c>
      <c r="N76" s="129">
        <v>0.22</v>
      </c>
      <c r="O76" s="129">
        <v>0.20599999999999999</v>
      </c>
      <c r="P76" s="129">
        <v>0.16500000000000001</v>
      </c>
      <c r="Q76" s="129">
        <v>0.127</v>
      </c>
      <c r="R76" s="129">
        <v>0.16</v>
      </c>
      <c r="S76" s="129">
        <v>4.3779999999999992</v>
      </c>
      <c r="T76" s="130">
        <v>24.018000000000001</v>
      </c>
      <c r="U76" s="130">
        <v>45.015000000000001</v>
      </c>
      <c r="V76" s="130">
        <v>58.003900000000002</v>
      </c>
      <c r="W76" s="130">
        <v>318.59100000000001</v>
      </c>
      <c r="X76" s="130">
        <v>641</v>
      </c>
      <c r="Y76" s="130">
        <v>657</v>
      </c>
      <c r="Z76" s="130">
        <v>769.64799999999991</v>
      </c>
      <c r="AA76" s="130">
        <v>855.57300000000009</v>
      </c>
      <c r="AB76" s="130">
        <v>745.97500000000014</v>
      </c>
      <c r="AC76" s="130">
        <v>646.50800000000004</v>
      </c>
      <c r="AD76" s="130">
        <v>425.05199999999996</v>
      </c>
      <c r="AE76" s="130">
        <v>547.59799999999996</v>
      </c>
      <c r="AF76" s="130">
        <v>557.73199999999997</v>
      </c>
      <c r="AG76" s="130">
        <v>623.11300000000006</v>
      </c>
      <c r="AH76" s="130">
        <v>814.59999999999991</v>
      </c>
      <c r="AI76" s="130">
        <v>964.4849999999999</v>
      </c>
      <c r="AJ76" s="130">
        <v>1003.4160000000002</v>
      </c>
      <c r="AK76" s="130">
        <v>1054.902</v>
      </c>
      <c r="AL76" s="130">
        <v>1203.6899999999998</v>
      </c>
      <c r="AM76" s="130">
        <v>1087.0539999999999</v>
      </c>
      <c r="AN76" s="130">
        <v>1267.3030000000001</v>
      </c>
      <c r="AO76" s="130">
        <v>845.21900000000005</v>
      </c>
      <c r="AP76" s="130">
        <v>500.87200000000001</v>
      </c>
      <c r="AQ76" s="130">
        <v>583.92200000000003</v>
      </c>
      <c r="AR76" s="130">
        <v>655.44499999999994</v>
      </c>
      <c r="AS76" s="130">
        <v>672.13499999999999</v>
      </c>
      <c r="AT76" s="130">
        <v>751.61200000000008</v>
      </c>
      <c r="AU76" s="130">
        <v>814.69399999999996</v>
      </c>
      <c r="AV76" s="149" t="s">
        <v>44</v>
      </c>
      <c r="AW76" s="130">
        <v>478.19900000000001</v>
      </c>
      <c r="AX76" s="130">
        <v>547.85699999999997</v>
      </c>
      <c r="AY76" s="130">
        <v>567.80999999999995</v>
      </c>
      <c r="AZ76" s="130">
        <v>1474.327</v>
      </c>
      <c r="BA76" s="130">
        <v>1975.7370000000001</v>
      </c>
      <c r="BB76" s="130">
        <v>2322.4560000000001</v>
      </c>
      <c r="BC76" s="130">
        <v>2675.1410000000001</v>
      </c>
      <c r="BD76" s="130">
        <v>3115.7</v>
      </c>
      <c r="BE76" s="130"/>
      <c r="BF76" s="130"/>
      <c r="BG76" s="137"/>
      <c r="BH76" s="137"/>
      <c r="BI76" s="150" t="s">
        <v>44</v>
      </c>
    </row>
    <row r="77" spans="1:61" ht="15" x14ac:dyDescent="0.25">
      <c r="A77" s="127"/>
      <c r="B77" s="147" t="s">
        <v>45</v>
      </c>
      <c r="C77" s="129">
        <v>0</v>
      </c>
      <c r="D77" s="129">
        <v>0</v>
      </c>
      <c r="E77" s="129">
        <v>0</v>
      </c>
      <c r="F77" s="129">
        <v>0</v>
      </c>
      <c r="G77" s="129">
        <v>0</v>
      </c>
      <c r="H77" s="148">
        <v>0</v>
      </c>
      <c r="I77" s="148">
        <v>0</v>
      </c>
      <c r="J77" s="148">
        <v>0</v>
      </c>
      <c r="K77" s="129">
        <v>3.4000000000000002E-2</v>
      </c>
      <c r="L77" s="129">
        <v>6.9449999999999998E-2</v>
      </c>
      <c r="M77" s="129">
        <v>0.19349</v>
      </c>
      <c r="N77" s="129">
        <v>0.22525000000000001</v>
      </c>
      <c r="O77" s="129">
        <v>0.48136500000000004</v>
      </c>
      <c r="P77" s="129">
        <v>0.14357200000000001</v>
      </c>
      <c r="Q77" s="129">
        <v>9.7890000000000005E-2</v>
      </c>
      <c r="R77" s="129">
        <v>0.14771999999999999</v>
      </c>
      <c r="S77" s="129">
        <v>1.2857690000000002</v>
      </c>
      <c r="T77" s="130">
        <v>8.2202780000000004</v>
      </c>
      <c r="U77" s="130">
        <v>17.055954</v>
      </c>
      <c r="V77" s="130">
        <v>20.023617000000002</v>
      </c>
      <c r="W77" s="130">
        <v>355.99533600000001</v>
      </c>
      <c r="X77" s="130">
        <v>1009</v>
      </c>
      <c r="Y77" s="130">
        <v>736</v>
      </c>
      <c r="Z77" s="130">
        <v>749.71022499999992</v>
      </c>
      <c r="AA77" s="130">
        <v>1259.8525119999999</v>
      </c>
      <c r="AB77" s="130">
        <v>1248.236688</v>
      </c>
      <c r="AC77" s="130">
        <v>993.30042600000002</v>
      </c>
      <c r="AD77" s="130">
        <v>333.114327</v>
      </c>
      <c r="AE77" s="130">
        <v>635.57651096999996</v>
      </c>
      <c r="AF77" s="130">
        <v>939.40025900000001</v>
      </c>
      <c r="AG77" s="130">
        <v>811.29567899999984</v>
      </c>
      <c r="AH77" s="130">
        <v>695.51142992999996</v>
      </c>
      <c r="AI77" s="130">
        <v>1007.60767598</v>
      </c>
      <c r="AJ77" s="130">
        <v>1654.39018349</v>
      </c>
      <c r="AK77" s="130">
        <v>1483.8438890000002</v>
      </c>
      <c r="AL77" s="130">
        <v>1177.3059094699997</v>
      </c>
      <c r="AM77" s="130">
        <v>1303.4471167699999</v>
      </c>
      <c r="AN77" s="130">
        <v>2495.5763789999996</v>
      </c>
      <c r="AO77" s="130">
        <v>1202.1009727599999</v>
      </c>
      <c r="AP77" s="130">
        <v>330.77826186999999</v>
      </c>
      <c r="AQ77" s="130">
        <v>460.80739788000005</v>
      </c>
      <c r="AR77" s="130">
        <v>618.41839560999995</v>
      </c>
      <c r="AS77" s="130">
        <v>527.01242591999994</v>
      </c>
      <c r="AT77" s="130">
        <v>534.84611540999992</v>
      </c>
      <c r="AU77" s="130">
        <v>763.39377285</v>
      </c>
      <c r="AV77" s="149" t="s">
        <v>45</v>
      </c>
      <c r="AW77" s="130">
        <v>535.05398975000003</v>
      </c>
      <c r="AX77" s="130">
        <v>445.99966000000001</v>
      </c>
      <c r="AY77" s="130">
        <v>415.975977</v>
      </c>
      <c r="AZ77" s="130">
        <v>4627.8800430000001</v>
      </c>
      <c r="BA77" s="130">
        <v>2580.9112089999999</v>
      </c>
      <c r="BB77" s="130">
        <v>2163.6836739999999</v>
      </c>
      <c r="BC77" s="130">
        <v>2256.4847129999998</v>
      </c>
      <c r="BD77" s="130">
        <v>3528.1393779999999</v>
      </c>
      <c r="BE77" s="130"/>
      <c r="BF77" s="130"/>
      <c r="BG77" s="137"/>
      <c r="BH77" s="137"/>
      <c r="BI77" s="150" t="s">
        <v>45</v>
      </c>
    </row>
    <row r="78" spans="1:61" ht="15" x14ac:dyDescent="0.25">
      <c r="A78" s="127"/>
      <c r="B78" s="144" t="s">
        <v>74</v>
      </c>
      <c r="C78" s="129"/>
      <c r="D78" s="129"/>
      <c r="E78" s="129"/>
      <c r="F78" s="129"/>
      <c r="G78" s="129"/>
      <c r="H78" s="148"/>
      <c r="I78" s="148"/>
      <c r="J78" s="148"/>
      <c r="K78" s="129"/>
      <c r="L78" s="129"/>
      <c r="M78" s="129"/>
      <c r="N78" s="129"/>
      <c r="O78" s="129"/>
      <c r="P78" s="129"/>
      <c r="Q78" s="129"/>
      <c r="R78" s="129"/>
      <c r="S78" s="129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45" t="s">
        <v>75</v>
      </c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7"/>
      <c r="BH78" s="137"/>
      <c r="BI78" s="146" t="s">
        <v>75</v>
      </c>
    </row>
    <row r="79" spans="1:61" ht="15" x14ac:dyDescent="0.25">
      <c r="A79" s="127"/>
      <c r="B79" s="147" t="s">
        <v>44</v>
      </c>
      <c r="C79" s="129">
        <v>0</v>
      </c>
      <c r="D79" s="129">
        <v>0</v>
      </c>
      <c r="E79" s="129">
        <v>0</v>
      </c>
      <c r="F79" s="129">
        <v>0</v>
      </c>
      <c r="G79" s="129">
        <v>0</v>
      </c>
      <c r="H79" s="148">
        <v>0</v>
      </c>
      <c r="I79" s="148">
        <v>0</v>
      </c>
      <c r="J79" s="148">
        <v>0</v>
      </c>
      <c r="K79" s="129">
        <v>1.093</v>
      </c>
      <c r="L79" s="129">
        <v>3.125</v>
      </c>
      <c r="M79" s="129">
        <v>3.6029999999999998</v>
      </c>
      <c r="N79" s="129">
        <v>4.4320000000000004</v>
      </c>
      <c r="O79" s="129">
        <v>5.3340000000000005</v>
      </c>
      <c r="P79" s="129">
        <v>5.766</v>
      </c>
      <c r="Q79" s="129">
        <v>6.093</v>
      </c>
      <c r="R79" s="129">
        <v>5.4409999999999998</v>
      </c>
      <c r="S79" s="129">
        <v>6.1210000000000004</v>
      </c>
      <c r="T79" s="130">
        <v>18.618000000000002</v>
      </c>
      <c r="U79" s="130">
        <v>22.750999999999998</v>
      </c>
      <c r="V79" s="130">
        <v>28.167999999999999</v>
      </c>
      <c r="W79" s="130">
        <v>35.844999999999999</v>
      </c>
      <c r="X79" s="130">
        <v>33</v>
      </c>
      <c r="Y79" s="130">
        <v>36</v>
      </c>
      <c r="Z79" s="130">
        <v>55.142000000000003</v>
      </c>
      <c r="AA79" s="130">
        <v>99.924000000000007</v>
      </c>
      <c r="AB79" s="130">
        <v>55.581000000000003</v>
      </c>
      <c r="AC79" s="130">
        <v>59.1</v>
      </c>
      <c r="AD79" s="130">
        <v>71.899000000000015</v>
      </c>
      <c r="AE79" s="130">
        <v>80.819000000000003</v>
      </c>
      <c r="AF79" s="130">
        <v>79.055000000000007</v>
      </c>
      <c r="AG79" s="130">
        <v>95.244000000000014</v>
      </c>
      <c r="AH79" s="130">
        <v>109.274</v>
      </c>
      <c r="AI79" s="130">
        <v>125.038</v>
      </c>
      <c r="AJ79" s="130">
        <v>154.84799999999998</v>
      </c>
      <c r="AK79" s="130">
        <v>166.13200000000001</v>
      </c>
      <c r="AL79" s="130">
        <v>180.24200000000002</v>
      </c>
      <c r="AM79" s="130">
        <v>201.102</v>
      </c>
      <c r="AN79" s="130">
        <v>220.42099999999999</v>
      </c>
      <c r="AO79" s="130">
        <v>247.73599999999999</v>
      </c>
      <c r="AP79" s="130">
        <v>307.94499999999999</v>
      </c>
      <c r="AQ79" s="130">
        <v>343.94899999999996</v>
      </c>
      <c r="AR79" s="130">
        <v>321.57499999999999</v>
      </c>
      <c r="AS79" s="130">
        <v>329.34399999999999</v>
      </c>
      <c r="AT79" s="130">
        <v>361.92899999999997</v>
      </c>
      <c r="AU79" s="130">
        <v>382.94</v>
      </c>
      <c r="AV79" s="149" t="s">
        <v>44</v>
      </c>
      <c r="AW79" s="130">
        <v>334.81400000000002</v>
      </c>
      <c r="AX79" s="130">
        <v>364.43700000000001</v>
      </c>
      <c r="AY79" s="130">
        <v>371.42399999999998</v>
      </c>
      <c r="AZ79" s="130">
        <v>979.96400000000006</v>
      </c>
      <c r="BA79" s="130">
        <v>1065.2049999999999</v>
      </c>
      <c r="BB79" s="130">
        <v>1334.883</v>
      </c>
      <c r="BC79" s="130">
        <v>1583.105</v>
      </c>
      <c r="BD79" s="130">
        <v>1806.499</v>
      </c>
      <c r="BE79" s="130"/>
      <c r="BF79" s="130"/>
      <c r="BG79" s="137"/>
      <c r="BH79" s="137"/>
      <c r="BI79" s="150" t="s">
        <v>44</v>
      </c>
    </row>
    <row r="80" spans="1:61" ht="15" x14ac:dyDescent="0.25">
      <c r="A80" s="127"/>
      <c r="B80" s="147" t="s">
        <v>45</v>
      </c>
      <c r="C80" s="129">
        <v>0</v>
      </c>
      <c r="D80" s="129">
        <v>0</v>
      </c>
      <c r="E80" s="129">
        <v>0</v>
      </c>
      <c r="F80" s="129">
        <v>0</v>
      </c>
      <c r="G80" s="129">
        <v>0</v>
      </c>
      <c r="H80" s="148">
        <v>0</v>
      </c>
      <c r="I80" s="148">
        <v>0</v>
      </c>
      <c r="J80" s="148">
        <v>0</v>
      </c>
      <c r="K80" s="129">
        <v>0.39400000000000002</v>
      </c>
      <c r="L80" s="129">
        <v>1.2850550000000001</v>
      </c>
      <c r="M80" s="129">
        <v>1.4700310000000001</v>
      </c>
      <c r="N80" s="129">
        <v>1.554106</v>
      </c>
      <c r="O80" s="129">
        <v>1.90257557</v>
      </c>
      <c r="P80" s="129">
        <v>1.9283019699999999</v>
      </c>
      <c r="Q80" s="129">
        <v>2.0604595399999996</v>
      </c>
      <c r="R80" s="129">
        <v>1.6932011899999999</v>
      </c>
      <c r="S80" s="129">
        <v>1.92202107</v>
      </c>
      <c r="T80" s="130">
        <v>141.63524156</v>
      </c>
      <c r="U80" s="130">
        <v>364.56085739999997</v>
      </c>
      <c r="V80" s="130">
        <v>516.9984915</v>
      </c>
      <c r="W80" s="130">
        <v>665.03830230999995</v>
      </c>
      <c r="X80" s="130">
        <v>687</v>
      </c>
      <c r="Y80" s="130">
        <v>842</v>
      </c>
      <c r="Z80" s="130">
        <v>1280.5342634400001</v>
      </c>
      <c r="AA80" s="130">
        <v>2355.8409659999998</v>
      </c>
      <c r="AB80" s="130">
        <v>1522.1613594099999</v>
      </c>
      <c r="AC80" s="130">
        <v>1690.883689</v>
      </c>
      <c r="AD80" s="130">
        <v>2121.2515219999996</v>
      </c>
      <c r="AE80" s="130">
        <v>2472.4920000000006</v>
      </c>
      <c r="AF80" s="130">
        <v>2289.965365</v>
      </c>
      <c r="AG80" s="130">
        <v>2909.6385200000004</v>
      </c>
      <c r="AH80" s="130">
        <v>3436.5963819399999</v>
      </c>
      <c r="AI80" s="130">
        <v>3904.0886969799999</v>
      </c>
      <c r="AJ80" s="130">
        <v>5475.2798849199999</v>
      </c>
      <c r="AK80" s="130">
        <v>5760.1531869800001</v>
      </c>
      <c r="AL80" s="130">
        <v>6379.6392410000008</v>
      </c>
      <c r="AM80" s="130">
        <v>7262.1805732799994</v>
      </c>
      <c r="AN80" s="130">
        <v>7965.4701518600004</v>
      </c>
      <c r="AO80" s="130">
        <v>9387.892262970001</v>
      </c>
      <c r="AP80" s="130">
        <v>12150.525098510001</v>
      </c>
      <c r="AQ80" s="130">
        <v>13977.757644859998</v>
      </c>
      <c r="AR80" s="130">
        <v>10925.027168250001</v>
      </c>
      <c r="AS80" s="130">
        <v>11521.22332512</v>
      </c>
      <c r="AT80" s="130">
        <v>12074.798049319999</v>
      </c>
      <c r="AU80" s="130">
        <v>13438.061712659999</v>
      </c>
      <c r="AV80" s="149" t="s">
        <v>45</v>
      </c>
      <c r="AW80" s="130">
        <v>8901.3806049199993</v>
      </c>
      <c r="AX80" s="130">
        <v>9999.8877040000007</v>
      </c>
      <c r="AY80" s="130">
        <v>10795.137003</v>
      </c>
      <c r="AZ80" s="130">
        <v>30307.595131999999</v>
      </c>
      <c r="BA80" s="130">
        <v>33945.739687000001</v>
      </c>
      <c r="BB80" s="130">
        <v>41580.477465000004</v>
      </c>
      <c r="BC80" s="130">
        <v>51352.423948000003</v>
      </c>
      <c r="BD80" s="130">
        <v>59320.291179</v>
      </c>
      <c r="BE80" s="130"/>
      <c r="BF80" s="130"/>
      <c r="BG80" s="137"/>
      <c r="BH80" s="137"/>
      <c r="BI80" s="150" t="s">
        <v>45</v>
      </c>
    </row>
    <row r="81" spans="1:61" ht="15" x14ac:dyDescent="0.25">
      <c r="A81" s="127"/>
      <c r="B81" s="144" t="s">
        <v>76</v>
      </c>
      <c r="C81" s="129"/>
      <c r="D81" s="129"/>
      <c r="E81" s="129"/>
      <c r="F81" s="129"/>
      <c r="G81" s="129"/>
      <c r="H81" s="148"/>
      <c r="I81" s="148"/>
      <c r="J81" s="148"/>
      <c r="K81" s="129"/>
      <c r="L81" s="129"/>
      <c r="M81" s="129"/>
      <c r="N81" s="129"/>
      <c r="O81" s="129"/>
      <c r="P81" s="129"/>
      <c r="Q81" s="129"/>
      <c r="R81" s="129"/>
      <c r="S81" s="129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45" t="s">
        <v>77</v>
      </c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7"/>
      <c r="BH81" s="137"/>
      <c r="BI81" s="146" t="s">
        <v>77</v>
      </c>
    </row>
    <row r="82" spans="1:61" ht="15" x14ac:dyDescent="0.25">
      <c r="A82" s="127"/>
      <c r="B82" s="147" t="s">
        <v>44</v>
      </c>
      <c r="C82" s="129">
        <v>0</v>
      </c>
      <c r="D82" s="129">
        <v>0</v>
      </c>
      <c r="E82" s="129">
        <v>0</v>
      </c>
      <c r="F82" s="129">
        <v>0</v>
      </c>
      <c r="G82" s="129">
        <v>0</v>
      </c>
      <c r="H82" s="148">
        <v>0</v>
      </c>
      <c r="I82" s="148">
        <v>0</v>
      </c>
      <c r="J82" s="148">
        <v>0</v>
      </c>
      <c r="K82" s="129">
        <v>1.022</v>
      </c>
      <c r="L82" s="129">
        <v>0.27500000000000002</v>
      </c>
      <c r="M82" s="129">
        <v>0.20200000000000001</v>
      </c>
      <c r="N82" s="129">
        <v>0.17100000000000001</v>
      </c>
      <c r="O82" s="129">
        <v>0.156</v>
      </c>
      <c r="P82" s="129">
        <v>0.123</v>
      </c>
      <c r="Q82" s="129">
        <v>0.127</v>
      </c>
      <c r="R82" s="129">
        <v>0.10199999999999999</v>
      </c>
      <c r="S82" s="129">
        <v>7.2999999999999995E-2</v>
      </c>
      <c r="T82" s="151">
        <v>7.3999999999999996E-2</v>
      </c>
      <c r="U82" s="152">
        <v>7.8E-2</v>
      </c>
      <c r="V82" s="152">
        <v>9.4E-2</v>
      </c>
      <c r="W82" s="152">
        <v>0.14599999999999999</v>
      </c>
      <c r="X82" s="130">
        <v>0</v>
      </c>
      <c r="Y82" s="130">
        <v>0</v>
      </c>
      <c r="Z82" s="130">
        <v>0.621</v>
      </c>
      <c r="AA82" s="130">
        <v>1.038</v>
      </c>
      <c r="AB82" s="130">
        <v>1.0960000000000001</v>
      </c>
      <c r="AC82" s="130">
        <v>1.4330000000000001</v>
      </c>
      <c r="AD82" s="130">
        <v>3.4809999999999999</v>
      </c>
      <c r="AE82" s="130">
        <v>17.186</v>
      </c>
      <c r="AF82" s="130">
        <v>25.217000000000002</v>
      </c>
      <c r="AG82" s="130">
        <v>42.777999999999999</v>
      </c>
      <c r="AH82" s="130">
        <v>69.971000000000004</v>
      </c>
      <c r="AI82" s="130">
        <v>106.411</v>
      </c>
      <c r="AJ82" s="130">
        <v>155.11699999999999</v>
      </c>
      <c r="AK82" s="130">
        <v>174.19199999999998</v>
      </c>
      <c r="AL82" s="130">
        <v>212.16400000000002</v>
      </c>
      <c r="AM82" s="130">
        <v>277.07100000000003</v>
      </c>
      <c r="AN82" s="130">
        <v>319.678</v>
      </c>
      <c r="AO82" s="130">
        <v>318.40100000000001</v>
      </c>
      <c r="AP82" s="130">
        <v>386.51200000000006</v>
      </c>
      <c r="AQ82" s="130">
        <v>445.024</v>
      </c>
      <c r="AR82" s="130">
        <v>417.96799999999996</v>
      </c>
      <c r="AS82" s="130">
        <v>445.12</v>
      </c>
      <c r="AT82" s="130">
        <v>514.42500000000007</v>
      </c>
      <c r="AU82" s="130">
        <v>595.69399999999996</v>
      </c>
      <c r="AV82" s="149" t="s">
        <v>44</v>
      </c>
      <c r="AW82" s="130">
        <v>335.41500000000002</v>
      </c>
      <c r="AX82" s="130">
        <v>380.04599999999999</v>
      </c>
      <c r="AY82" s="130">
        <v>395.202</v>
      </c>
      <c r="AZ82" s="130">
        <v>879.65</v>
      </c>
      <c r="BA82" s="130">
        <v>927.65200000000004</v>
      </c>
      <c r="BB82" s="130">
        <v>1141.3699999999999</v>
      </c>
      <c r="BC82" s="130">
        <v>1356.2159999999999</v>
      </c>
      <c r="BD82" s="130">
        <v>1558.8389999999999</v>
      </c>
      <c r="BE82" s="130"/>
      <c r="BF82" s="130"/>
      <c r="BG82" s="137"/>
      <c r="BH82" s="137"/>
      <c r="BI82" s="150" t="s">
        <v>44</v>
      </c>
    </row>
    <row r="83" spans="1:61" ht="15" x14ac:dyDescent="0.25">
      <c r="A83" s="127"/>
      <c r="B83" s="147" t="s">
        <v>45</v>
      </c>
      <c r="C83" s="129">
        <v>0</v>
      </c>
      <c r="D83" s="129">
        <v>0</v>
      </c>
      <c r="E83" s="129">
        <v>0</v>
      </c>
      <c r="F83" s="129">
        <v>0</v>
      </c>
      <c r="G83" s="129">
        <v>0</v>
      </c>
      <c r="H83" s="148">
        <v>0</v>
      </c>
      <c r="I83" s="148">
        <v>0</v>
      </c>
      <c r="J83" s="148">
        <v>0</v>
      </c>
      <c r="K83" s="129">
        <v>8.8599999999999998E-2</v>
      </c>
      <c r="L83" s="129">
        <v>0.13083</v>
      </c>
      <c r="M83" s="129">
        <v>0.11802700000000001</v>
      </c>
      <c r="N83" s="129">
        <v>0.110666</v>
      </c>
      <c r="O83" s="129">
        <v>0.128918</v>
      </c>
      <c r="P83" s="129">
        <v>6.5836500000000006E-2</v>
      </c>
      <c r="Q83" s="129">
        <v>7.226871E-2</v>
      </c>
      <c r="R83" s="129">
        <v>5.909702E-2</v>
      </c>
      <c r="S83" s="129">
        <v>5.5590000000000001E-2</v>
      </c>
      <c r="T83" s="151">
        <v>5.2778199999999997E-2</v>
      </c>
      <c r="U83" s="152">
        <v>5.0338269999999997E-2</v>
      </c>
      <c r="V83" s="152">
        <v>8.5906250000000003E-2</v>
      </c>
      <c r="W83" s="152">
        <v>0.12993371000000001</v>
      </c>
      <c r="X83" s="130">
        <v>0</v>
      </c>
      <c r="Y83" s="130">
        <v>0</v>
      </c>
      <c r="Z83" s="130">
        <v>37.038833999999994</v>
      </c>
      <c r="AA83" s="130">
        <v>62.316352000000002</v>
      </c>
      <c r="AB83" s="130">
        <v>61.069000000000003</v>
      </c>
      <c r="AC83" s="130">
        <v>68.94935199999999</v>
      </c>
      <c r="AD83" s="130">
        <v>156.05799999999999</v>
      </c>
      <c r="AE83" s="130">
        <v>463.57299999999998</v>
      </c>
      <c r="AF83" s="130">
        <v>795.70203100000003</v>
      </c>
      <c r="AG83" s="130">
        <v>1766.5991780000002</v>
      </c>
      <c r="AH83" s="130">
        <v>3095.7052570000005</v>
      </c>
      <c r="AI83" s="130">
        <v>4784.65514472</v>
      </c>
      <c r="AJ83" s="130">
        <v>6688.9905320000007</v>
      </c>
      <c r="AK83" s="130">
        <v>7746.0092240000004</v>
      </c>
      <c r="AL83" s="130">
        <v>9414.7520435700008</v>
      </c>
      <c r="AM83" s="130">
        <v>12050.196705320001</v>
      </c>
      <c r="AN83" s="130">
        <v>13488.337037019999</v>
      </c>
      <c r="AO83" s="130">
        <v>12765.97002325</v>
      </c>
      <c r="AP83" s="130">
        <v>14185.420316110001</v>
      </c>
      <c r="AQ83" s="130">
        <v>16450.400453999999</v>
      </c>
      <c r="AR83" s="130">
        <v>12407.878841339998</v>
      </c>
      <c r="AS83" s="130">
        <v>13070.599266260002</v>
      </c>
      <c r="AT83" s="130">
        <v>15309.845575080002</v>
      </c>
      <c r="AU83" s="130">
        <v>18046.800234959999</v>
      </c>
      <c r="AV83" s="149" t="s">
        <v>45</v>
      </c>
      <c r="AW83" s="130">
        <v>10446.873503389999</v>
      </c>
      <c r="AX83" s="130">
        <v>14483.166255</v>
      </c>
      <c r="AY83" s="130">
        <v>13034.173117</v>
      </c>
      <c r="AZ83" s="130">
        <v>31324.222991999999</v>
      </c>
      <c r="BA83" s="130">
        <v>34036.853712999997</v>
      </c>
      <c r="BB83" s="130">
        <v>44223.821500999999</v>
      </c>
      <c r="BC83" s="130">
        <v>54791.350369</v>
      </c>
      <c r="BD83" s="130">
        <v>63381.980158999999</v>
      </c>
      <c r="BE83" s="130"/>
      <c r="BF83" s="130"/>
      <c r="BG83" s="137"/>
      <c r="BH83" s="137"/>
      <c r="BI83" s="150" t="s">
        <v>45</v>
      </c>
    </row>
    <row r="84" spans="1:61" x14ac:dyDescent="0.2">
      <c r="A84" s="127"/>
      <c r="B84" s="153"/>
      <c r="C84" s="129">
        <v>0</v>
      </c>
      <c r="D84" s="129">
        <v>0</v>
      </c>
      <c r="E84" s="129">
        <v>0</v>
      </c>
      <c r="F84" s="129">
        <v>0</v>
      </c>
      <c r="G84" s="129">
        <v>0</v>
      </c>
      <c r="H84" s="129">
        <v>0</v>
      </c>
      <c r="I84" s="129">
        <v>0</v>
      </c>
      <c r="J84" s="129">
        <v>0</v>
      </c>
      <c r="K84" s="129">
        <v>0</v>
      </c>
      <c r="L84" s="129">
        <v>0</v>
      </c>
      <c r="M84" s="129">
        <v>0</v>
      </c>
      <c r="N84" s="129">
        <v>0</v>
      </c>
      <c r="O84" s="129">
        <v>0</v>
      </c>
      <c r="P84" s="129">
        <v>6.5836500000000006E-2</v>
      </c>
      <c r="Q84" s="129">
        <v>7.226871E-2</v>
      </c>
      <c r="R84" s="129">
        <v>0</v>
      </c>
      <c r="S84" s="129">
        <v>0</v>
      </c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54"/>
      <c r="AW84" s="131"/>
      <c r="AX84" s="131"/>
      <c r="AY84" s="131"/>
      <c r="AZ84" s="131"/>
      <c r="BA84" s="131"/>
      <c r="BB84" s="131"/>
      <c r="BC84" s="131"/>
      <c r="BD84" s="131"/>
      <c r="BE84" s="131"/>
      <c r="BF84" s="131"/>
      <c r="BG84" s="133"/>
      <c r="BH84" s="133"/>
      <c r="BI84" s="155"/>
    </row>
    <row r="85" spans="1:61" x14ac:dyDescent="0.2">
      <c r="A85" s="60"/>
      <c r="B85" s="139" t="s">
        <v>78</v>
      </c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73" t="s">
        <v>79</v>
      </c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6"/>
      <c r="BH85" s="66"/>
      <c r="BI85" s="74" t="s">
        <v>78</v>
      </c>
    </row>
    <row r="86" spans="1:61" x14ac:dyDescent="0.2">
      <c r="A86" s="60"/>
      <c r="B86" s="140" t="s">
        <v>44</v>
      </c>
      <c r="C86" s="62">
        <f t="shared" ref="C86:AU87" si="15">C89+C92+C95+C98</f>
        <v>0</v>
      </c>
      <c r="D86" s="62">
        <f t="shared" si="15"/>
        <v>0</v>
      </c>
      <c r="E86" s="62">
        <f t="shared" si="15"/>
        <v>0</v>
      </c>
      <c r="F86" s="62">
        <f t="shared" si="15"/>
        <v>102.54299999999999</v>
      </c>
      <c r="G86" s="62">
        <f t="shared" si="15"/>
        <v>88.004000000000005</v>
      </c>
      <c r="H86" s="62">
        <f t="shared" si="15"/>
        <v>167.92000000000002</v>
      </c>
      <c r="I86" s="62">
        <f t="shared" si="15"/>
        <v>166.702</v>
      </c>
      <c r="J86" s="62">
        <f t="shared" si="15"/>
        <v>145.36700000000002</v>
      </c>
      <c r="K86" s="62">
        <f t="shared" si="15"/>
        <v>170.17200000000003</v>
      </c>
      <c r="L86" s="62">
        <f t="shared" si="15"/>
        <v>207.17500000000001</v>
      </c>
      <c r="M86" s="62">
        <f t="shared" si="15"/>
        <v>188.804</v>
      </c>
      <c r="N86" s="62">
        <f t="shared" si="15"/>
        <v>210.261</v>
      </c>
      <c r="O86" s="62">
        <f t="shared" si="15"/>
        <v>220.11499999999998</v>
      </c>
      <c r="P86" s="62">
        <f t="shared" si="15"/>
        <v>218.04900000000004</v>
      </c>
      <c r="Q86" s="62">
        <f t="shared" si="15"/>
        <v>202.40600000000003</v>
      </c>
      <c r="R86" s="62">
        <f t="shared" si="15"/>
        <v>233.70800000000006</v>
      </c>
      <c r="S86" s="62">
        <f t="shared" si="15"/>
        <v>277.846</v>
      </c>
      <c r="T86" s="62">
        <f t="shared" si="15"/>
        <v>274.71600000000001</v>
      </c>
      <c r="U86" s="62">
        <f t="shared" si="15"/>
        <v>253.50599999999997</v>
      </c>
      <c r="V86" s="62">
        <f t="shared" si="15"/>
        <v>246.72800000000001</v>
      </c>
      <c r="W86" s="62">
        <f t="shared" si="15"/>
        <v>228.61999999999998</v>
      </c>
      <c r="X86" s="62">
        <f t="shared" si="15"/>
        <v>214.584</v>
      </c>
      <c r="Y86" s="62">
        <f t="shared" si="15"/>
        <v>199.35900000000001</v>
      </c>
      <c r="Z86" s="62">
        <f t="shared" si="15"/>
        <v>188.07499999999999</v>
      </c>
      <c r="AA86" s="62">
        <f t="shared" si="15"/>
        <v>175.64099999999999</v>
      </c>
      <c r="AB86" s="62">
        <f t="shared" si="15"/>
        <v>169.82399999999996</v>
      </c>
      <c r="AC86" s="62">
        <f t="shared" si="15"/>
        <v>165.92700000000002</v>
      </c>
      <c r="AD86" s="62">
        <f t="shared" si="15"/>
        <v>161.91</v>
      </c>
      <c r="AE86" s="62">
        <f t="shared" si="15"/>
        <v>165.541</v>
      </c>
      <c r="AF86" s="62">
        <f t="shared" si="15"/>
        <v>166.03199999999998</v>
      </c>
      <c r="AG86" s="62">
        <f t="shared" si="15"/>
        <v>158.08279999999999</v>
      </c>
      <c r="AH86" s="62">
        <f t="shared" si="15"/>
        <v>158.25299999999999</v>
      </c>
      <c r="AI86" s="62">
        <f t="shared" si="15"/>
        <v>156.85900000000004</v>
      </c>
      <c r="AJ86" s="62">
        <f t="shared" si="15"/>
        <v>166.03400000000002</v>
      </c>
      <c r="AK86" s="62">
        <f t="shared" si="15"/>
        <v>167.18299999999999</v>
      </c>
      <c r="AL86" s="62">
        <f t="shared" si="15"/>
        <v>165.488</v>
      </c>
      <c r="AM86" s="62">
        <f t="shared" si="15"/>
        <v>167.30599999999998</v>
      </c>
      <c r="AN86" s="62">
        <f t="shared" si="15"/>
        <v>203.24399999999997</v>
      </c>
      <c r="AO86" s="62">
        <f t="shared" si="15"/>
        <v>185.31399999999996</v>
      </c>
      <c r="AP86" s="62">
        <f t="shared" si="15"/>
        <v>186.98699999999999</v>
      </c>
      <c r="AQ86" s="62">
        <f t="shared" si="15"/>
        <v>190.01900000000001</v>
      </c>
      <c r="AR86" s="62">
        <f t="shared" si="15"/>
        <v>188.85699999999997</v>
      </c>
      <c r="AS86" s="62">
        <f t="shared" si="15"/>
        <v>175.32899999999998</v>
      </c>
      <c r="AT86" s="62">
        <f t="shared" si="15"/>
        <v>176.31100000000001</v>
      </c>
      <c r="AU86" s="62">
        <f t="shared" si="15"/>
        <v>174.31000000000003</v>
      </c>
      <c r="AV86" s="75" t="s">
        <v>44</v>
      </c>
      <c r="AW86" s="63">
        <f t="shared" ref="AW86:BD87" si="16">AW89+AW92+AW95+AW98</f>
        <v>53.323</v>
      </c>
      <c r="AX86" s="63">
        <f t="shared" si="16"/>
        <v>63.006</v>
      </c>
      <c r="AY86" s="63">
        <f t="shared" si="16"/>
        <v>66.869</v>
      </c>
      <c r="AZ86" s="63">
        <f t="shared" si="16"/>
        <v>78.72399999999999</v>
      </c>
      <c r="BA86" s="63">
        <f t="shared" si="16"/>
        <v>79.51700000000001</v>
      </c>
      <c r="BB86" s="63">
        <f t="shared" si="16"/>
        <v>77.36999999999999</v>
      </c>
      <c r="BC86" s="63">
        <f t="shared" si="16"/>
        <v>67.971000000000004</v>
      </c>
      <c r="BD86" s="63">
        <f t="shared" si="16"/>
        <v>68.467999999999989</v>
      </c>
      <c r="BE86" s="63"/>
      <c r="BF86" s="63"/>
      <c r="BG86" s="70"/>
      <c r="BH86" s="70"/>
      <c r="BI86" s="76" t="s">
        <v>44</v>
      </c>
    </row>
    <row r="87" spans="1:61" x14ac:dyDescent="0.2">
      <c r="A87" s="60"/>
      <c r="B87" s="140" t="s">
        <v>45</v>
      </c>
      <c r="C87" s="62">
        <f t="shared" si="15"/>
        <v>0</v>
      </c>
      <c r="D87" s="62">
        <f t="shared" si="15"/>
        <v>0</v>
      </c>
      <c r="E87" s="62">
        <f t="shared" si="15"/>
        <v>0</v>
      </c>
      <c r="F87" s="62">
        <f t="shared" si="15"/>
        <v>1175.4721256299999</v>
      </c>
      <c r="G87" s="62">
        <f t="shared" si="15"/>
        <v>2297.3589714300001</v>
      </c>
      <c r="H87" s="62">
        <f t="shared" si="15"/>
        <v>2743.9081908400003</v>
      </c>
      <c r="I87" s="62">
        <f t="shared" si="15"/>
        <v>2397.6459789999999</v>
      </c>
      <c r="J87" s="62">
        <f t="shared" si="15"/>
        <v>2111.6734549000003</v>
      </c>
      <c r="K87" s="62">
        <f t="shared" si="15"/>
        <v>2286.2345375099994</v>
      </c>
      <c r="L87" s="62">
        <f t="shared" si="15"/>
        <v>2692.9195634399998</v>
      </c>
      <c r="M87" s="62">
        <f t="shared" si="15"/>
        <v>2284.4708057099997</v>
      </c>
      <c r="N87" s="62">
        <f t="shared" si="15"/>
        <v>2403.7028682099999</v>
      </c>
      <c r="O87" s="62">
        <f t="shared" si="15"/>
        <v>2546.4452786699999</v>
      </c>
      <c r="P87" s="62">
        <f t="shared" si="15"/>
        <v>2944.3617736000001</v>
      </c>
      <c r="Q87" s="62">
        <f t="shared" si="15"/>
        <v>1926.587982063</v>
      </c>
      <c r="R87" s="62">
        <f t="shared" si="15"/>
        <v>1781.1026033900002</v>
      </c>
      <c r="S87" s="62">
        <f t="shared" si="15"/>
        <v>1820.1010622299998</v>
      </c>
      <c r="T87" s="62">
        <f t="shared" si="15"/>
        <v>2092.0131719300002</v>
      </c>
      <c r="U87" s="62">
        <f t="shared" si="15"/>
        <v>1686.4902875</v>
      </c>
      <c r="V87" s="62">
        <f t="shared" si="15"/>
        <v>1607.86043335</v>
      </c>
      <c r="W87" s="62">
        <f t="shared" si="15"/>
        <v>1694.3989262099999</v>
      </c>
      <c r="X87" s="62">
        <f t="shared" si="15"/>
        <v>1848.1463115699999</v>
      </c>
      <c r="Y87" s="62">
        <f t="shared" si="15"/>
        <v>1703.3389804999999</v>
      </c>
      <c r="Z87" s="62">
        <f t="shared" si="15"/>
        <v>1583.76301304</v>
      </c>
      <c r="AA87" s="62">
        <f t="shared" si="15"/>
        <v>1503.3078943</v>
      </c>
      <c r="AB87" s="62">
        <f t="shared" si="15"/>
        <v>1785.9111994699997</v>
      </c>
      <c r="AC87" s="62">
        <f t="shared" si="15"/>
        <v>1630.7044590334999</v>
      </c>
      <c r="AD87" s="62">
        <f t="shared" si="15"/>
        <v>1863.3473432099997</v>
      </c>
      <c r="AE87" s="62">
        <f t="shared" si="15"/>
        <v>1897.1322549200002</v>
      </c>
      <c r="AF87" s="62">
        <f t="shared" si="15"/>
        <v>2093.2055423200004</v>
      </c>
      <c r="AG87" s="62">
        <f t="shared" si="15"/>
        <v>2046.43724256</v>
      </c>
      <c r="AH87" s="62">
        <f t="shared" si="15"/>
        <v>1955.4057722733335</v>
      </c>
      <c r="AI87" s="62">
        <f t="shared" si="15"/>
        <v>2052.1418683400002</v>
      </c>
      <c r="AJ87" s="62">
        <f t="shared" si="15"/>
        <v>2373.8917114290002</v>
      </c>
      <c r="AK87" s="62">
        <f t="shared" si="15"/>
        <v>2290.3491035075003</v>
      </c>
      <c r="AL87" s="62">
        <f t="shared" si="15"/>
        <v>2385.3158795699997</v>
      </c>
      <c r="AM87" s="62">
        <f t="shared" si="15"/>
        <v>2489.0661243200002</v>
      </c>
      <c r="AN87" s="62">
        <f t="shared" si="15"/>
        <v>2580.8127470300005</v>
      </c>
      <c r="AO87" s="62">
        <f t="shared" si="15"/>
        <v>2324.2653656999996</v>
      </c>
      <c r="AP87" s="62">
        <f t="shared" si="15"/>
        <v>2230.81826907</v>
      </c>
      <c r="AQ87" s="62">
        <f t="shared" si="15"/>
        <v>2388.2845718499998</v>
      </c>
      <c r="AR87" s="62">
        <f t="shared" si="15"/>
        <v>2464.7006376700001</v>
      </c>
      <c r="AS87" s="62">
        <f t="shared" si="15"/>
        <v>2245.4947887899998</v>
      </c>
      <c r="AT87" s="62">
        <f t="shared" si="15"/>
        <v>2218.2876020459998</v>
      </c>
      <c r="AU87" s="62">
        <f t="shared" si="15"/>
        <v>3185.7970135</v>
      </c>
      <c r="AV87" s="75" t="s">
        <v>45</v>
      </c>
      <c r="AW87" s="63">
        <f t="shared" si="16"/>
        <v>1626.7189894000001</v>
      </c>
      <c r="AX87" s="63">
        <f t="shared" si="16"/>
        <v>1727.1992060000002</v>
      </c>
      <c r="AY87" s="63">
        <f t="shared" si="16"/>
        <v>2092.078489</v>
      </c>
      <c r="AZ87" s="63">
        <f t="shared" si="16"/>
        <v>2305.0487610000005</v>
      </c>
      <c r="BA87" s="63">
        <f t="shared" si="16"/>
        <v>2309.6355989999997</v>
      </c>
      <c r="BB87" s="63">
        <f t="shared" si="16"/>
        <v>2272.4621440000001</v>
      </c>
      <c r="BC87" s="63">
        <f t="shared" si="16"/>
        <v>2130.6315380000001</v>
      </c>
      <c r="BD87" s="63">
        <f t="shared" si="16"/>
        <v>2023.2483559999998</v>
      </c>
      <c r="BE87" s="63"/>
      <c r="BF87" s="63"/>
      <c r="BG87" s="70"/>
      <c r="BH87" s="70"/>
      <c r="BI87" s="76" t="s">
        <v>45</v>
      </c>
    </row>
    <row r="88" spans="1:61" x14ac:dyDescent="0.2">
      <c r="A88" s="60"/>
      <c r="B88" s="61" t="s">
        <v>80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4" t="s">
        <v>80</v>
      </c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6"/>
      <c r="BH88" s="66"/>
      <c r="BI88" s="67" t="s">
        <v>80</v>
      </c>
    </row>
    <row r="89" spans="1:61" x14ac:dyDescent="0.2">
      <c r="A89" s="60"/>
      <c r="B89" s="68" t="s">
        <v>44</v>
      </c>
      <c r="C89" s="62">
        <v>0</v>
      </c>
      <c r="D89" s="62">
        <v>0</v>
      </c>
      <c r="E89" s="62">
        <v>0</v>
      </c>
      <c r="F89" s="62">
        <v>57.056000000000004</v>
      </c>
      <c r="G89" s="62">
        <v>22.231999999999999</v>
      </c>
      <c r="H89" s="62">
        <v>77.346000000000004</v>
      </c>
      <c r="I89" s="62">
        <v>63.09</v>
      </c>
      <c r="J89" s="62">
        <v>52.947000000000003</v>
      </c>
      <c r="K89" s="62">
        <v>54.991</v>
      </c>
      <c r="L89" s="62">
        <v>56.521000000000001</v>
      </c>
      <c r="M89" s="62">
        <v>51.908000000000001</v>
      </c>
      <c r="N89" s="62">
        <v>59.375999999999998</v>
      </c>
      <c r="O89" s="62">
        <v>56.714999999999996</v>
      </c>
      <c r="P89" s="62">
        <v>51.030999999999999</v>
      </c>
      <c r="Q89" s="62">
        <v>49.359000000000002</v>
      </c>
      <c r="R89" s="62">
        <v>71.214000000000013</v>
      </c>
      <c r="S89" s="62">
        <v>101.91800000000001</v>
      </c>
      <c r="T89" s="63">
        <v>102.581</v>
      </c>
      <c r="U89" s="63">
        <v>95.117999999999995</v>
      </c>
      <c r="V89" s="63">
        <v>87.370999999999995</v>
      </c>
      <c r="W89" s="63">
        <v>74.548999999999978</v>
      </c>
      <c r="X89" s="63">
        <v>67.919000000000011</v>
      </c>
      <c r="Y89" s="63">
        <v>58.182000000000009</v>
      </c>
      <c r="Z89" s="63">
        <v>52.968000000000011</v>
      </c>
      <c r="AA89" s="63">
        <v>44.484000000000002</v>
      </c>
      <c r="AB89" s="63">
        <v>39.623999999999995</v>
      </c>
      <c r="AC89" s="63">
        <v>46.14800000000001</v>
      </c>
      <c r="AD89" s="63">
        <v>48.817</v>
      </c>
      <c r="AE89" s="63">
        <v>50.492000000000004</v>
      </c>
      <c r="AF89" s="63">
        <v>49.145000000000003</v>
      </c>
      <c r="AG89" s="63">
        <v>51.092800000000004</v>
      </c>
      <c r="AH89" s="63">
        <v>48.928999999999995</v>
      </c>
      <c r="AI89" s="63">
        <v>50.047000000000004</v>
      </c>
      <c r="AJ89" s="63">
        <v>55.036999999999999</v>
      </c>
      <c r="AK89" s="63">
        <v>57.838999999999999</v>
      </c>
      <c r="AL89" s="63">
        <v>56.475000000000009</v>
      </c>
      <c r="AM89" s="63">
        <v>58.093000000000004</v>
      </c>
      <c r="AN89" s="63">
        <v>86.717999999999989</v>
      </c>
      <c r="AO89" s="63">
        <v>83.905000000000001</v>
      </c>
      <c r="AP89" s="63">
        <v>83.387000000000015</v>
      </c>
      <c r="AQ89" s="63">
        <v>83.405000000000001</v>
      </c>
      <c r="AR89" s="63">
        <v>78.057000000000002</v>
      </c>
      <c r="AS89" s="63">
        <v>71.616</v>
      </c>
      <c r="AT89" s="63">
        <v>65.463000000000008</v>
      </c>
      <c r="AU89" s="63">
        <v>63.904000000000011</v>
      </c>
      <c r="AV89" s="69" t="s">
        <v>44</v>
      </c>
      <c r="AW89" s="63">
        <v>36.533000000000001</v>
      </c>
      <c r="AX89" s="63">
        <v>33.607999999999997</v>
      </c>
      <c r="AY89" s="63">
        <v>49.530999999999999</v>
      </c>
      <c r="AZ89" s="63">
        <v>44.485999999999997</v>
      </c>
      <c r="BA89" s="63">
        <v>45.066000000000003</v>
      </c>
      <c r="BB89" s="63">
        <v>48.137</v>
      </c>
      <c r="BC89" s="63">
        <v>44.176000000000002</v>
      </c>
      <c r="BD89" s="63">
        <v>42.975999999999999</v>
      </c>
      <c r="BE89" s="63"/>
      <c r="BF89" s="63"/>
      <c r="BG89" s="70"/>
      <c r="BH89" s="70"/>
      <c r="BI89" s="71" t="s">
        <v>44</v>
      </c>
    </row>
    <row r="90" spans="1:61" x14ac:dyDescent="0.2">
      <c r="A90" s="60"/>
      <c r="B90" s="68" t="s">
        <v>45</v>
      </c>
      <c r="C90" s="62">
        <v>0</v>
      </c>
      <c r="D90" s="62">
        <v>0</v>
      </c>
      <c r="E90" s="62">
        <v>0</v>
      </c>
      <c r="F90" s="62">
        <v>884.33178563000001</v>
      </c>
      <c r="G90" s="62">
        <v>928.40755043000001</v>
      </c>
      <c r="H90" s="62">
        <v>954.88649399999997</v>
      </c>
      <c r="I90" s="62">
        <v>490.95539699999995</v>
      </c>
      <c r="J90" s="62">
        <v>592.47888988</v>
      </c>
      <c r="K90" s="62">
        <v>633.87733200000002</v>
      </c>
      <c r="L90" s="62">
        <v>680.58614456000009</v>
      </c>
      <c r="M90" s="62">
        <v>532.57899999999995</v>
      </c>
      <c r="N90" s="62">
        <v>679.424488</v>
      </c>
      <c r="O90" s="62">
        <v>816.41168299999993</v>
      </c>
      <c r="P90" s="62">
        <v>1082.97802069</v>
      </c>
      <c r="Q90" s="62">
        <v>552.95179274300006</v>
      </c>
      <c r="R90" s="62">
        <v>467.04555800000003</v>
      </c>
      <c r="S90" s="62">
        <v>395.18884406999996</v>
      </c>
      <c r="T90" s="63">
        <v>468.99825899999996</v>
      </c>
      <c r="U90" s="63">
        <v>405.16297599999996</v>
      </c>
      <c r="V90" s="63">
        <v>366.33771711000003</v>
      </c>
      <c r="W90" s="63">
        <v>395.27899774000002</v>
      </c>
      <c r="X90" s="63">
        <v>408.49113876000001</v>
      </c>
      <c r="Y90" s="63">
        <v>503.22675432999995</v>
      </c>
      <c r="Z90" s="63">
        <v>431.14291599999996</v>
      </c>
      <c r="AA90" s="63">
        <v>327.78078705000001</v>
      </c>
      <c r="AB90" s="63">
        <v>319.42167781000001</v>
      </c>
      <c r="AC90" s="63">
        <v>457.13367522350001</v>
      </c>
      <c r="AD90" s="63">
        <v>570.18735151999999</v>
      </c>
      <c r="AE90" s="63">
        <v>557.3286895</v>
      </c>
      <c r="AF90" s="63">
        <v>582.95596009000008</v>
      </c>
      <c r="AG90" s="63">
        <v>588.37968766999995</v>
      </c>
      <c r="AH90" s="63">
        <v>520.29402894000009</v>
      </c>
      <c r="AI90" s="63">
        <v>530.99920089</v>
      </c>
      <c r="AJ90" s="63">
        <v>648.36886598899991</v>
      </c>
      <c r="AK90" s="63">
        <v>624.71185013749994</v>
      </c>
      <c r="AL90" s="63">
        <v>676.11701206999987</v>
      </c>
      <c r="AM90" s="63">
        <v>727.75060086999997</v>
      </c>
      <c r="AN90" s="63">
        <v>743.13442644999998</v>
      </c>
      <c r="AO90" s="63">
        <v>691.00764452999988</v>
      </c>
      <c r="AP90" s="63">
        <v>705.68776952000007</v>
      </c>
      <c r="AQ90" s="63">
        <v>746.81969497999989</v>
      </c>
      <c r="AR90" s="63">
        <v>752.45096127999989</v>
      </c>
      <c r="AS90" s="63">
        <v>687.7414604999999</v>
      </c>
      <c r="AT90" s="63">
        <v>679.19394848000002</v>
      </c>
      <c r="AU90" s="63">
        <v>732.58679872000005</v>
      </c>
      <c r="AV90" s="69" t="s">
        <v>45</v>
      </c>
      <c r="AW90" s="63">
        <v>1447.5402874000001</v>
      </c>
      <c r="AX90" s="63">
        <v>1422.003393</v>
      </c>
      <c r="AY90" s="63">
        <v>1940.967294</v>
      </c>
      <c r="AZ90" s="63">
        <v>1810.626168</v>
      </c>
      <c r="BA90" s="63">
        <v>1793.029783</v>
      </c>
      <c r="BB90" s="63">
        <v>1921.880332</v>
      </c>
      <c r="BC90" s="63">
        <v>1753.2435840000001</v>
      </c>
      <c r="BD90" s="63">
        <v>1612.903143</v>
      </c>
      <c r="BE90" s="63"/>
      <c r="BF90" s="63"/>
      <c r="BG90" s="70"/>
      <c r="BH90" s="70"/>
      <c r="BI90" s="71" t="s">
        <v>45</v>
      </c>
    </row>
    <row r="91" spans="1:61" x14ac:dyDescent="0.2">
      <c r="A91" s="60"/>
      <c r="B91" s="61" t="s">
        <v>73</v>
      </c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  <c r="U91" s="63"/>
      <c r="V91" s="63"/>
      <c r="W91" s="63"/>
      <c r="X91" s="63"/>
      <c r="Y91" s="63"/>
      <c r="Z91" s="63"/>
      <c r="AA91" s="63"/>
      <c r="AB91" s="65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4" t="s">
        <v>73</v>
      </c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70"/>
      <c r="BH91" s="70"/>
      <c r="BI91" s="67" t="s">
        <v>73</v>
      </c>
    </row>
    <row r="92" spans="1:61" x14ac:dyDescent="0.2">
      <c r="A92" s="60"/>
      <c r="B92" s="68" t="s">
        <v>44</v>
      </c>
      <c r="C92" s="62">
        <v>0</v>
      </c>
      <c r="D92" s="62">
        <v>0</v>
      </c>
      <c r="E92" s="62">
        <v>0</v>
      </c>
      <c r="F92" s="62">
        <v>24.141999999999999</v>
      </c>
      <c r="G92" s="62">
        <v>28.524999999999999</v>
      </c>
      <c r="H92" s="62">
        <v>37.707000000000001</v>
      </c>
      <c r="I92" s="62">
        <v>34.762</v>
      </c>
      <c r="J92" s="62">
        <v>43.143999999999998</v>
      </c>
      <c r="K92" s="62">
        <v>67.608000000000004</v>
      </c>
      <c r="L92" s="62">
        <v>91.368000000000009</v>
      </c>
      <c r="M92" s="62">
        <v>99.992000000000004</v>
      </c>
      <c r="N92" s="62">
        <v>113.05800000000001</v>
      </c>
      <c r="O92" s="62">
        <v>128.66</v>
      </c>
      <c r="P92" s="62">
        <v>135.07000000000002</v>
      </c>
      <c r="Q92" s="62">
        <v>125.90200000000002</v>
      </c>
      <c r="R92" s="62">
        <v>134.97200000000001</v>
      </c>
      <c r="S92" s="62">
        <v>149.17499999999998</v>
      </c>
      <c r="T92" s="63">
        <v>148.13400000000004</v>
      </c>
      <c r="U92" s="63">
        <v>136.636</v>
      </c>
      <c r="V92" s="63">
        <v>138.148</v>
      </c>
      <c r="W92" s="63">
        <v>133.08199999999999</v>
      </c>
      <c r="X92" s="63">
        <v>127.72399999999999</v>
      </c>
      <c r="Y92" s="63">
        <v>123.86599999999999</v>
      </c>
      <c r="Z92" s="63">
        <v>117.48</v>
      </c>
      <c r="AA92" s="63">
        <v>114.51600000000001</v>
      </c>
      <c r="AB92" s="63">
        <v>114.24999999999999</v>
      </c>
      <c r="AC92" s="63">
        <v>101.44499999999999</v>
      </c>
      <c r="AD92" s="63">
        <v>94.661999999999992</v>
      </c>
      <c r="AE92" s="63">
        <v>94.080000000000013</v>
      </c>
      <c r="AF92" s="63">
        <v>94.595999999999989</v>
      </c>
      <c r="AG92" s="63">
        <v>82.616</v>
      </c>
      <c r="AH92" s="63">
        <v>83.27</v>
      </c>
      <c r="AI92" s="63">
        <v>79.804000000000016</v>
      </c>
      <c r="AJ92" s="63">
        <v>83.757000000000005</v>
      </c>
      <c r="AK92" s="63">
        <v>80.409000000000006</v>
      </c>
      <c r="AL92" s="63">
        <v>76.162999999999997</v>
      </c>
      <c r="AM92" s="63">
        <v>78.361000000000004</v>
      </c>
      <c r="AN92" s="63">
        <v>88.257999999999981</v>
      </c>
      <c r="AO92" s="63">
        <v>72.739999999999995</v>
      </c>
      <c r="AP92" s="63">
        <v>75.279999999999987</v>
      </c>
      <c r="AQ92" s="63">
        <v>78.525000000000006</v>
      </c>
      <c r="AR92" s="63">
        <v>84.051999999999992</v>
      </c>
      <c r="AS92" s="63">
        <v>76.055000000000007</v>
      </c>
      <c r="AT92" s="63">
        <v>82.097000000000008</v>
      </c>
      <c r="AU92" s="63">
        <v>83.158000000000001</v>
      </c>
      <c r="AV92" s="69" t="s">
        <v>44</v>
      </c>
      <c r="AW92" s="63">
        <v>14.791</v>
      </c>
      <c r="AX92" s="63">
        <v>27.216999999999999</v>
      </c>
      <c r="AY92" s="63">
        <v>15.286</v>
      </c>
      <c r="AZ92" s="63">
        <v>27.189</v>
      </c>
      <c r="BA92" s="63">
        <v>27.943999999999999</v>
      </c>
      <c r="BB92" s="63">
        <v>21.117999999999999</v>
      </c>
      <c r="BC92" s="63">
        <v>17.355</v>
      </c>
      <c r="BD92" s="63">
        <v>19.364999999999998</v>
      </c>
      <c r="BE92" s="63"/>
      <c r="BF92" s="63"/>
      <c r="BG92" s="70"/>
      <c r="BH92" s="70"/>
      <c r="BI92" s="71" t="s">
        <v>44</v>
      </c>
    </row>
    <row r="93" spans="1:61" x14ac:dyDescent="0.2">
      <c r="A93" s="60"/>
      <c r="B93" s="68" t="s">
        <v>45</v>
      </c>
      <c r="C93" s="62">
        <v>0</v>
      </c>
      <c r="D93" s="62">
        <v>0</v>
      </c>
      <c r="E93" s="62">
        <v>0</v>
      </c>
      <c r="F93" s="62">
        <v>18.58822</v>
      </c>
      <c r="G93" s="62">
        <v>48.820284999999998</v>
      </c>
      <c r="H93" s="62">
        <v>97.326143000000002</v>
      </c>
      <c r="I93" s="62">
        <v>92.395381</v>
      </c>
      <c r="J93" s="62">
        <v>105.452922</v>
      </c>
      <c r="K93" s="62">
        <v>193.45191300000002</v>
      </c>
      <c r="L93" s="62">
        <v>279.06145399999997</v>
      </c>
      <c r="M93" s="62">
        <v>235.40410599999998</v>
      </c>
      <c r="N93" s="62">
        <v>228.93409999999997</v>
      </c>
      <c r="O93" s="62">
        <v>297.669512</v>
      </c>
      <c r="P93" s="62">
        <v>399.27591261999999</v>
      </c>
      <c r="Q93" s="62">
        <v>310.50234500000005</v>
      </c>
      <c r="R93" s="62">
        <v>305.99477900000005</v>
      </c>
      <c r="S93" s="62">
        <v>430.84968799999996</v>
      </c>
      <c r="T93" s="63">
        <v>548.54177528000002</v>
      </c>
      <c r="U93" s="63">
        <v>403.96847100000002</v>
      </c>
      <c r="V93" s="63">
        <v>363.97119100000003</v>
      </c>
      <c r="W93" s="63">
        <v>465.47080899999997</v>
      </c>
      <c r="X93" s="63">
        <v>568.85015870999996</v>
      </c>
      <c r="Y93" s="63">
        <v>382.67886400000003</v>
      </c>
      <c r="Z93" s="63">
        <v>292.45031800000004</v>
      </c>
      <c r="AA93" s="63">
        <v>390.60093499999999</v>
      </c>
      <c r="AB93" s="63">
        <v>529.19667900000002</v>
      </c>
      <c r="AC93" s="63">
        <v>377.72884499999992</v>
      </c>
      <c r="AD93" s="63">
        <v>270.78282999999999</v>
      </c>
      <c r="AE93" s="63">
        <v>357.33187600000014</v>
      </c>
      <c r="AF93" s="63">
        <v>515.19950200000005</v>
      </c>
      <c r="AG93" s="63">
        <v>340.31687599999998</v>
      </c>
      <c r="AH93" s="63">
        <v>286.27264200000002</v>
      </c>
      <c r="AI93" s="63">
        <v>320.56250599999993</v>
      </c>
      <c r="AJ93" s="63">
        <v>472.56828700000011</v>
      </c>
      <c r="AK93" s="63">
        <v>364.14312400000006</v>
      </c>
      <c r="AL93" s="63">
        <v>289.59682599999996</v>
      </c>
      <c r="AM93" s="63">
        <v>380.72751633000013</v>
      </c>
      <c r="AN93" s="63">
        <v>622.79558510000004</v>
      </c>
      <c r="AO93" s="63">
        <v>380.35478391999993</v>
      </c>
      <c r="AP93" s="63">
        <v>282.75441499999994</v>
      </c>
      <c r="AQ93" s="63">
        <v>398.01062200000001</v>
      </c>
      <c r="AR93" s="63">
        <v>600.26146800000015</v>
      </c>
      <c r="AS93" s="63">
        <v>372.58189099999998</v>
      </c>
      <c r="AT93" s="63">
        <v>327.64613099999997</v>
      </c>
      <c r="AU93" s="63">
        <v>481.00869399999999</v>
      </c>
      <c r="AV93" s="69" t="s">
        <v>45</v>
      </c>
      <c r="AW93" s="63">
        <v>97.401974999999993</v>
      </c>
      <c r="AX93" s="63">
        <v>220.175093</v>
      </c>
      <c r="AY93" s="63">
        <v>72.529673000000003</v>
      </c>
      <c r="AZ93" s="63">
        <v>239.96137400000001</v>
      </c>
      <c r="BA93" s="63">
        <v>300.92892599999999</v>
      </c>
      <c r="BB93" s="63">
        <v>109.817759</v>
      </c>
      <c r="BC93" s="63">
        <v>202.84895800000001</v>
      </c>
      <c r="BD93" s="63">
        <v>268.87211300000001</v>
      </c>
      <c r="BE93" s="63"/>
      <c r="BF93" s="63"/>
      <c r="BG93" s="70"/>
      <c r="BH93" s="70"/>
      <c r="BI93" s="71" t="s">
        <v>45</v>
      </c>
    </row>
    <row r="94" spans="1:61" x14ac:dyDescent="0.2">
      <c r="A94" s="60"/>
      <c r="B94" s="61" t="s">
        <v>74</v>
      </c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4" t="s">
        <v>75</v>
      </c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70"/>
      <c r="BH94" s="70"/>
      <c r="BI94" s="67" t="s">
        <v>75</v>
      </c>
    </row>
    <row r="95" spans="1:61" x14ac:dyDescent="0.2">
      <c r="A95" s="60"/>
      <c r="B95" s="68" t="s">
        <v>44</v>
      </c>
      <c r="C95" s="62">
        <v>0</v>
      </c>
      <c r="D95" s="62">
        <v>0</v>
      </c>
      <c r="E95" s="62">
        <v>0</v>
      </c>
      <c r="F95" s="62">
        <v>18.884999999999998</v>
      </c>
      <c r="G95" s="62">
        <v>34.826999999999998</v>
      </c>
      <c r="H95" s="62">
        <v>51.567000000000007</v>
      </c>
      <c r="I95" s="62">
        <v>67.532999999999987</v>
      </c>
      <c r="J95" s="62">
        <v>49.174999999999997</v>
      </c>
      <c r="K95" s="62">
        <v>47.453000000000003</v>
      </c>
      <c r="L95" s="62">
        <v>59.143999999999991</v>
      </c>
      <c r="M95" s="62">
        <v>36.768000000000001</v>
      </c>
      <c r="N95" s="62">
        <v>37.684000000000005</v>
      </c>
      <c r="O95" s="62">
        <v>34.606000000000002</v>
      </c>
      <c r="P95" s="62">
        <v>31.847000000000001</v>
      </c>
      <c r="Q95" s="62">
        <v>27.066999999999997</v>
      </c>
      <c r="R95" s="62">
        <v>26.031000000000002</v>
      </c>
      <c r="S95" s="62">
        <v>24.521000000000001</v>
      </c>
      <c r="T95" s="63">
        <v>21.37</v>
      </c>
      <c r="U95" s="63">
        <v>19.301999999999996</v>
      </c>
      <c r="V95" s="63">
        <v>18.740000000000002</v>
      </c>
      <c r="W95" s="63">
        <v>18.350000000000001</v>
      </c>
      <c r="X95" s="63">
        <v>16.431000000000001</v>
      </c>
      <c r="Y95" s="63">
        <v>15.58</v>
      </c>
      <c r="Z95" s="63">
        <v>15.932999999999998</v>
      </c>
      <c r="AA95" s="63">
        <v>14.974999999999998</v>
      </c>
      <c r="AB95" s="63">
        <v>14.197000000000001</v>
      </c>
      <c r="AC95" s="63">
        <v>16.274999999999999</v>
      </c>
      <c r="AD95" s="63">
        <v>16.440000000000001</v>
      </c>
      <c r="AE95" s="63">
        <v>18.940999999999999</v>
      </c>
      <c r="AF95" s="63">
        <v>20.447000000000006</v>
      </c>
      <c r="AG95" s="63">
        <v>22.440999999999995</v>
      </c>
      <c r="AH95" s="63">
        <v>23.677999999999997</v>
      </c>
      <c r="AI95" s="63">
        <v>25.317999999999998</v>
      </c>
      <c r="AJ95" s="63">
        <v>25.626000000000005</v>
      </c>
      <c r="AK95" s="63">
        <v>27.267999999999997</v>
      </c>
      <c r="AL95" s="63">
        <v>30.773999999999997</v>
      </c>
      <c r="AM95" s="63">
        <v>28.817999999999998</v>
      </c>
      <c r="AN95" s="63">
        <v>26.294999999999998</v>
      </c>
      <c r="AO95" s="63">
        <v>26.91</v>
      </c>
      <c r="AP95" s="63">
        <v>26.468000000000004</v>
      </c>
      <c r="AQ95" s="63">
        <v>25.962000000000003</v>
      </c>
      <c r="AR95" s="63">
        <v>25.441000000000003</v>
      </c>
      <c r="AS95" s="63">
        <v>26.681999999999999</v>
      </c>
      <c r="AT95" s="63">
        <v>27.772000000000002</v>
      </c>
      <c r="AU95" s="63">
        <v>26.222999999999999</v>
      </c>
      <c r="AV95" s="69" t="s">
        <v>44</v>
      </c>
      <c r="AW95" s="63">
        <v>1.36</v>
      </c>
      <c r="AX95" s="63">
        <v>1.4079999999999999</v>
      </c>
      <c r="AY95" s="63">
        <v>1.3779999999999999</v>
      </c>
      <c r="AZ95" s="63">
        <v>6.3360000000000003</v>
      </c>
      <c r="BA95" s="63">
        <v>6.0010000000000003</v>
      </c>
      <c r="BB95" s="63">
        <v>7.69</v>
      </c>
      <c r="BC95" s="63">
        <v>6.0880000000000001</v>
      </c>
      <c r="BD95" s="63">
        <v>5.7640000000000002</v>
      </c>
      <c r="BE95" s="63"/>
      <c r="BF95" s="63"/>
      <c r="BG95" s="70"/>
      <c r="BH95" s="70"/>
      <c r="BI95" s="71" t="s">
        <v>44</v>
      </c>
    </row>
    <row r="96" spans="1:61" x14ac:dyDescent="0.2">
      <c r="A96" s="60"/>
      <c r="B96" s="68" t="s">
        <v>45</v>
      </c>
      <c r="C96" s="62">
        <v>0</v>
      </c>
      <c r="D96" s="62">
        <v>0</v>
      </c>
      <c r="E96" s="62">
        <v>0</v>
      </c>
      <c r="F96" s="62">
        <v>270.46212000000003</v>
      </c>
      <c r="G96" s="62">
        <v>1319.131136</v>
      </c>
      <c r="H96" s="62">
        <v>1690.69555384</v>
      </c>
      <c r="I96" s="62">
        <v>1813.2592010000001</v>
      </c>
      <c r="J96" s="62">
        <v>1411.86164302</v>
      </c>
      <c r="K96" s="62">
        <v>1456.6652925099997</v>
      </c>
      <c r="L96" s="62">
        <v>1728.73310588</v>
      </c>
      <c r="M96" s="62">
        <v>1513.2056997099999</v>
      </c>
      <c r="N96" s="62">
        <v>1492.38528021</v>
      </c>
      <c r="O96" s="62">
        <v>1429.6420836699999</v>
      </c>
      <c r="P96" s="62">
        <v>1460.2411842900001</v>
      </c>
      <c r="Q96" s="62">
        <v>1062.1778443200001</v>
      </c>
      <c r="R96" s="62">
        <v>995.74078939000003</v>
      </c>
      <c r="S96" s="62">
        <v>971.04147915999988</v>
      </c>
      <c r="T96" s="63">
        <v>1051.92038484</v>
      </c>
      <c r="U96" s="63">
        <v>853.0808945</v>
      </c>
      <c r="V96" s="63">
        <v>857.94260224000004</v>
      </c>
      <c r="W96" s="63">
        <v>812.50040096999999</v>
      </c>
      <c r="X96" s="63">
        <v>850.19229559999997</v>
      </c>
      <c r="Y96" s="63">
        <v>799.78309016999992</v>
      </c>
      <c r="Z96" s="63">
        <v>826.16164704000016</v>
      </c>
      <c r="AA96" s="63">
        <v>744.33489124999994</v>
      </c>
      <c r="AB96" s="63">
        <v>895.70746965999979</v>
      </c>
      <c r="AC96" s="63">
        <v>723.63409880999995</v>
      </c>
      <c r="AD96" s="63">
        <v>968.08808668999995</v>
      </c>
      <c r="AE96" s="63">
        <v>920.67836642000009</v>
      </c>
      <c r="AF96" s="63">
        <v>924.84891673000016</v>
      </c>
      <c r="AG96" s="63">
        <v>1037.6084118900001</v>
      </c>
      <c r="AH96" s="63">
        <v>1024.6215593333334</v>
      </c>
      <c r="AI96" s="63">
        <v>1107.5596144500003</v>
      </c>
      <c r="AJ96" s="63">
        <v>1166.5596264400001</v>
      </c>
      <c r="AK96" s="63">
        <v>1208.5899533700001</v>
      </c>
      <c r="AL96" s="63">
        <v>1309.8834374999997</v>
      </c>
      <c r="AM96" s="63">
        <v>1281.6906391200005</v>
      </c>
      <c r="AN96" s="63">
        <v>1121.9909064800001</v>
      </c>
      <c r="AO96" s="63">
        <v>1163.9919612499998</v>
      </c>
      <c r="AP96" s="63">
        <v>1153.42793155</v>
      </c>
      <c r="AQ96" s="63">
        <v>1132.95721587</v>
      </c>
      <c r="AR96" s="63">
        <v>1065.3754913900002</v>
      </c>
      <c r="AS96" s="63">
        <v>1155.4069602899997</v>
      </c>
      <c r="AT96" s="63">
        <v>1180.947302566</v>
      </c>
      <c r="AU96" s="63">
        <v>1936.62722678</v>
      </c>
      <c r="AV96" s="69" t="s">
        <v>45</v>
      </c>
      <c r="AW96" s="63">
        <v>48.862290999999999</v>
      </c>
      <c r="AX96" s="63">
        <v>46.271166999999998</v>
      </c>
      <c r="AY96" s="63">
        <v>43.908009999999997</v>
      </c>
      <c r="AZ96" s="63">
        <v>222.398696</v>
      </c>
      <c r="BA96" s="63">
        <v>196.80924200000001</v>
      </c>
      <c r="BB96" s="63">
        <v>228.48228800000001</v>
      </c>
      <c r="BC96" s="63">
        <v>164.64071000000001</v>
      </c>
      <c r="BD96" s="63">
        <v>130.361266</v>
      </c>
      <c r="BE96" s="63"/>
      <c r="BF96" s="63"/>
      <c r="BG96" s="70"/>
      <c r="BH96" s="70"/>
      <c r="BI96" s="71" t="s">
        <v>45</v>
      </c>
    </row>
    <row r="97" spans="1:61" x14ac:dyDescent="0.2">
      <c r="A97" s="60"/>
      <c r="B97" s="61" t="s">
        <v>76</v>
      </c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4" t="s">
        <v>77</v>
      </c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70"/>
      <c r="BH97" s="70"/>
      <c r="BI97" s="67" t="s">
        <v>77</v>
      </c>
    </row>
    <row r="98" spans="1:61" x14ac:dyDescent="0.2">
      <c r="A98" s="60"/>
      <c r="B98" s="68" t="s">
        <v>44</v>
      </c>
      <c r="C98" s="62">
        <v>0</v>
      </c>
      <c r="D98" s="62">
        <v>0</v>
      </c>
      <c r="E98" s="62">
        <v>0</v>
      </c>
      <c r="F98" s="62">
        <v>2.46</v>
      </c>
      <c r="G98" s="62">
        <v>2.42</v>
      </c>
      <c r="H98" s="62">
        <v>1.3</v>
      </c>
      <c r="I98" s="62">
        <v>1.3169999999999999</v>
      </c>
      <c r="J98" s="62">
        <v>0.10100000000000001</v>
      </c>
      <c r="K98" s="62">
        <v>0.12</v>
      </c>
      <c r="L98" s="62">
        <v>0.14199999999999999</v>
      </c>
      <c r="M98" s="62">
        <v>0.13600000000000001</v>
      </c>
      <c r="N98" s="62">
        <v>0.14299999999999999</v>
      </c>
      <c r="O98" s="62">
        <v>0.13400000000000001</v>
      </c>
      <c r="P98" s="62">
        <v>0.10100000000000001</v>
      </c>
      <c r="Q98" s="62">
        <v>7.8E-2</v>
      </c>
      <c r="R98" s="62">
        <v>1.4909999999999999</v>
      </c>
      <c r="S98" s="62">
        <v>2.2320000000000002</v>
      </c>
      <c r="T98" s="63">
        <v>2.6310000000000002</v>
      </c>
      <c r="U98" s="63">
        <v>2.4500000000000002</v>
      </c>
      <c r="V98" s="63">
        <v>2.4689999999999999</v>
      </c>
      <c r="W98" s="63">
        <v>2.6390000000000002</v>
      </c>
      <c r="X98" s="63">
        <v>2.5099999999999998</v>
      </c>
      <c r="Y98" s="63">
        <v>1.7310000000000001</v>
      </c>
      <c r="Z98" s="63">
        <v>1.6940000000000002</v>
      </c>
      <c r="AA98" s="63">
        <v>1.6659999999999999</v>
      </c>
      <c r="AB98" s="63">
        <v>1.7530000000000001</v>
      </c>
      <c r="AC98" s="63">
        <v>2.0590000000000002</v>
      </c>
      <c r="AD98" s="63">
        <v>1.9909999999999999</v>
      </c>
      <c r="AE98" s="63">
        <v>2.028</v>
      </c>
      <c r="AF98" s="63">
        <v>1.8439999999999999</v>
      </c>
      <c r="AG98" s="63">
        <v>1.9329999999999998</v>
      </c>
      <c r="AH98" s="63">
        <v>2.3760000000000003</v>
      </c>
      <c r="AI98" s="63">
        <v>1.69</v>
      </c>
      <c r="AJ98" s="63">
        <v>1.6139999999999999</v>
      </c>
      <c r="AK98" s="63">
        <v>1.667</v>
      </c>
      <c r="AL98" s="63">
        <v>2.0760000000000001</v>
      </c>
      <c r="AM98" s="63">
        <v>2.0339999999999998</v>
      </c>
      <c r="AN98" s="63">
        <v>1.9730000000000001</v>
      </c>
      <c r="AO98" s="63">
        <v>1.7589999999999997</v>
      </c>
      <c r="AP98" s="63">
        <v>1.8519999999999999</v>
      </c>
      <c r="AQ98" s="63">
        <v>2.1269999999999998</v>
      </c>
      <c r="AR98" s="63">
        <v>1.3069999999999999</v>
      </c>
      <c r="AS98" s="63">
        <v>0.97599999999999998</v>
      </c>
      <c r="AT98" s="63">
        <v>0.97900000000000009</v>
      </c>
      <c r="AU98" s="63">
        <v>1.0250000000000001</v>
      </c>
      <c r="AV98" s="69" t="s">
        <v>44</v>
      </c>
      <c r="AW98" s="63">
        <v>0.63900000000000001</v>
      </c>
      <c r="AX98" s="63">
        <v>0.77300000000000002</v>
      </c>
      <c r="AY98" s="63">
        <v>0.67400000000000004</v>
      </c>
      <c r="AZ98" s="63">
        <v>0.71299999999999997</v>
      </c>
      <c r="BA98" s="63">
        <v>0.50600000000000001</v>
      </c>
      <c r="BB98" s="63">
        <v>0.42499999999999999</v>
      </c>
      <c r="BC98" s="63">
        <v>0.35199999999999998</v>
      </c>
      <c r="BD98" s="63">
        <v>0.36299999999999999</v>
      </c>
      <c r="BE98" s="63"/>
      <c r="BF98" s="63"/>
      <c r="BG98" s="70"/>
      <c r="BH98" s="70"/>
      <c r="BI98" s="71" t="s">
        <v>44</v>
      </c>
    </row>
    <row r="99" spans="1:61" x14ac:dyDescent="0.2">
      <c r="A99" s="60"/>
      <c r="B99" s="68" t="s">
        <v>45</v>
      </c>
      <c r="C99" s="62">
        <v>0</v>
      </c>
      <c r="D99" s="62">
        <v>0</v>
      </c>
      <c r="E99" s="62">
        <v>0</v>
      </c>
      <c r="F99" s="62">
        <v>2.09</v>
      </c>
      <c r="G99" s="62">
        <v>1</v>
      </c>
      <c r="H99" s="62">
        <v>1</v>
      </c>
      <c r="I99" s="62">
        <v>1.036</v>
      </c>
      <c r="J99" s="62">
        <v>1.88</v>
      </c>
      <c r="K99" s="62">
        <v>2.2400000000000002</v>
      </c>
      <c r="L99" s="62">
        <v>4.5388590000000004</v>
      </c>
      <c r="M99" s="62">
        <v>3.282</v>
      </c>
      <c r="N99" s="62">
        <v>2.9590000000000001</v>
      </c>
      <c r="O99" s="62">
        <v>2.722</v>
      </c>
      <c r="P99" s="62">
        <v>1.8666560000000001</v>
      </c>
      <c r="Q99" s="62">
        <v>0.95599999999999996</v>
      </c>
      <c r="R99" s="62">
        <v>12.321477</v>
      </c>
      <c r="S99" s="62">
        <v>23.021051</v>
      </c>
      <c r="T99" s="63">
        <v>22.552752810000001</v>
      </c>
      <c r="U99" s="63">
        <v>24.277946</v>
      </c>
      <c r="V99" s="63">
        <v>19.608922999999997</v>
      </c>
      <c r="W99" s="63">
        <v>21.148718499999998</v>
      </c>
      <c r="X99" s="63">
        <v>20.6127185</v>
      </c>
      <c r="Y99" s="63">
        <v>17.650272000000001</v>
      </c>
      <c r="Z99" s="63">
        <v>34.008131999999996</v>
      </c>
      <c r="AA99" s="63">
        <v>40.591281000000002</v>
      </c>
      <c r="AB99" s="63">
        <v>41.585372999999997</v>
      </c>
      <c r="AC99" s="63">
        <v>72.207840000000004</v>
      </c>
      <c r="AD99" s="63">
        <v>54.289074999999997</v>
      </c>
      <c r="AE99" s="63">
        <v>61.793323000000001</v>
      </c>
      <c r="AF99" s="63">
        <v>70.201163500000007</v>
      </c>
      <c r="AG99" s="63">
        <v>80.132266999999999</v>
      </c>
      <c r="AH99" s="63">
        <v>124.21754199999999</v>
      </c>
      <c r="AI99" s="63">
        <v>93.020546999999993</v>
      </c>
      <c r="AJ99" s="63">
        <v>86.394932000000011</v>
      </c>
      <c r="AK99" s="63">
        <v>92.904176000000007</v>
      </c>
      <c r="AL99" s="63">
        <v>109.718604</v>
      </c>
      <c r="AM99" s="63">
        <v>98.897368</v>
      </c>
      <c r="AN99" s="63">
        <v>92.891829000000001</v>
      </c>
      <c r="AO99" s="63">
        <v>88.910976000000005</v>
      </c>
      <c r="AP99" s="63">
        <v>88.948153000000005</v>
      </c>
      <c r="AQ99" s="63">
        <v>110.49703899999999</v>
      </c>
      <c r="AR99" s="63">
        <v>46.612717000000004</v>
      </c>
      <c r="AS99" s="63">
        <v>29.764476999999999</v>
      </c>
      <c r="AT99" s="63">
        <v>30.500219999999999</v>
      </c>
      <c r="AU99" s="63">
        <v>35.574293999999995</v>
      </c>
      <c r="AV99" s="69" t="s">
        <v>45</v>
      </c>
      <c r="AW99" s="63">
        <v>32.914436000000002</v>
      </c>
      <c r="AX99" s="63">
        <v>38.749552999999999</v>
      </c>
      <c r="AY99" s="63">
        <v>34.673512000000002</v>
      </c>
      <c r="AZ99" s="63">
        <v>32.062522999999999</v>
      </c>
      <c r="BA99" s="63">
        <v>18.867647999999999</v>
      </c>
      <c r="BB99" s="63">
        <v>12.281765</v>
      </c>
      <c r="BC99" s="63">
        <v>9.8982860000000006</v>
      </c>
      <c r="BD99" s="63">
        <v>11.111834</v>
      </c>
      <c r="BE99" s="63"/>
      <c r="BF99" s="63"/>
      <c r="BG99" s="70"/>
      <c r="BH99" s="70"/>
      <c r="BI99" s="71" t="s">
        <v>45</v>
      </c>
    </row>
    <row r="100" spans="1:61" x14ac:dyDescent="0.2">
      <c r="A100" s="60"/>
      <c r="B100" s="141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142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6"/>
      <c r="BH100" s="66"/>
      <c r="BI100" s="143"/>
    </row>
    <row r="101" spans="1:61" x14ac:dyDescent="0.2">
      <c r="A101" s="104"/>
      <c r="B101" s="105" t="s">
        <v>81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/>
      <c r="U101" s="109"/>
      <c r="V101" s="109"/>
      <c r="W101" s="109"/>
      <c r="X101" s="109"/>
      <c r="Y101" s="109"/>
      <c r="Z101" s="109"/>
      <c r="AA101" s="109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9"/>
      <c r="AP101" s="107"/>
      <c r="AQ101" s="107"/>
      <c r="AR101" s="107"/>
      <c r="AS101" s="107"/>
      <c r="AT101" s="107"/>
      <c r="AU101" s="107"/>
      <c r="AV101" s="108" t="s">
        <v>82</v>
      </c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10"/>
      <c r="BH101" s="110"/>
      <c r="BI101" s="111" t="s">
        <v>81</v>
      </c>
    </row>
    <row r="102" spans="1:61" x14ac:dyDescent="0.2">
      <c r="A102" s="104"/>
      <c r="B102" s="112" t="s">
        <v>44</v>
      </c>
      <c r="C102" s="106">
        <f t="shared" ref="C102:AU103" si="17">C105+C108+C111+C114</f>
        <v>0</v>
      </c>
      <c r="D102" s="106">
        <f t="shared" si="17"/>
        <v>0</v>
      </c>
      <c r="E102" s="106">
        <f t="shared" si="17"/>
        <v>0</v>
      </c>
      <c r="F102" s="106">
        <f t="shared" si="17"/>
        <v>106.18399999999998</v>
      </c>
      <c r="G102" s="106">
        <f t="shared" si="17"/>
        <v>121.914</v>
      </c>
      <c r="H102" s="106">
        <f t="shared" si="17"/>
        <v>158.238</v>
      </c>
      <c r="I102" s="106">
        <f t="shared" si="17"/>
        <v>216.41</v>
      </c>
      <c r="J102" s="106">
        <f t="shared" si="17"/>
        <v>480.82000000000005</v>
      </c>
      <c r="K102" s="106">
        <f t="shared" si="17"/>
        <v>270.44499999999994</v>
      </c>
      <c r="L102" s="106">
        <f t="shared" si="17"/>
        <v>283.29825</v>
      </c>
      <c r="M102" s="106">
        <f t="shared" si="17"/>
        <v>316.98599999999999</v>
      </c>
      <c r="N102" s="106">
        <f t="shared" si="17"/>
        <v>353.79500000000002</v>
      </c>
      <c r="O102" s="106">
        <f t="shared" si="17"/>
        <v>365.44233167000004</v>
      </c>
      <c r="P102" s="106">
        <f t="shared" si="17"/>
        <v>470.41300000000001</v>
      </c>
      <c r="Q102" s="106">
        <f t="shared" si="17"/>
        <v>525.68899999999996</v>
      </c>
      <c r="R102" s="106">
        <f t="shared" si="17"/>
        <v>511.18600000000004</v>
      </c>
      <c r="S102" s="106">
        <f t="shared" si="17"/>
        <v>589.06600000000003</v>
      </c>
      <c r="T102" s="106">
        <f t="shared" si="17"/>
        <v>576.82349999999997</v>
      </c>
      <c r="U102" s="106">
        <f t="shared" si="17"/>
        <v>727.69799999999998</v>
      </c>
      <c r="V102" s="106">
        <f t="shared" si="17"/>
        <v>886.41300000000001</v>
      </c>
      <c r="W102" s="106">
        <f t="shared" si="17"/>
        <v>823.50700000000006</v>
      </c>
      <c r="X102" s="106">
        <f t="shared" si="17"/>
        <v>872.14499999999998</v>
      </c>
      <c r="Y102" s="106">
        <f t="shared" si="17"/>
        <v>979.82799999999997</v>
      </c>
      <c r="Z102" s="106">
        <f t="shared" si="17"/>
        <v>1311.3309999999997</v>
      </c>
      <c r="AA102" s="106">
        <f t="shared" si="17"/>
        <v>1724.8658333333335</v>
      </c>
      <c r="AB102" s="106">
        <f t="shared" si="17"/>
        <v>1646.6979999999999</v>
      </c>
      <c r="AC102" s="106">
        <f t="shared" si="17"/>
        <v>1470.953</v>
      </c>
      <c r="AD102" s="106">
        <f t="shared" si="17"/>
        <v>1842.1329999999998</v>
      </c>
      <c r="AE102" s="106">
        <f t="shared" si="17"/>
        <v>1965.2429999999999</v>
      </c>
      <c r="AF102" s="106">
        <f t="shared" si="17"/>
        <v>2019.7919999999999</v>
      </c>
      <c r="AG102" s="106">
        <f t="shared" si="17"/>
        <v>2209.288</v>
      </c>
      <c r="AH102" s="106">
        <f t="shared" si="17"/>
        <v>2426.2020000000002</v>
      </c>
      <c r="AI102" s="106">
        <f t="shared" si="17"/>
        <v>2933.2409000000002</v>
      </c>
      <c r="AJ102" s="106">
        <f t="shared" si="17"/>
        <v>3713.6659999999997</v>
      </c>
      <c r="AK102" s="106">
        <f t="shared" si="17"/>
        <v>3926.3280000000004</v>
      </c>
      <c r="AL102" s="106">
        <f t="shared" si="17"/>
        <v>4541.8220000000001</v>
      </c>
      <c r="AM102" s="106">
        <f t="shared" si="17"/>
        <v>3370.201</v>
      </c>
      <c r="AN102" s="106">
        <f t="shared" si="17"/>
        <v>3677.5459999999994</v>
      </c>
      <c r="AO102" s="106">
        <f t="shared" si="17"/>
        <v>3697.6619999999994</v>
      </c>
      <c r="AP102" s="106">
        <f t="shared" si="17"/>
        <v>4085.0650000000001</v>
      </c>
      <c r="AQ102" s="106">
        <f t="shared" si="17"/>
        <v>4538.299</v>
      </c>
      <c r="AR102" s="106">
        <f t="shared" si="17"/>
        <v>4224.4096289999998</v>
      </c>
      <c r="AS102" s="106">
        <f t="shared" si="17"/>
        <v>4743.7740000000003</v>
      </c>
      <c r="AT102" s="106">
        <f t="shared" si="17"/>
        <v>4864.2779999999993</v>
      </c>
      <c r="AU102" s="106">
        <f t="shared" si="17"/>
        <v>5365.969000000001</v>
      </c>
      <c r="AV102" s="113" t="s">
        <v>44</v>
      </c>
      <c r="AW102" s="107">
        <f t="shared" ref="AW102:BD103" si="18">AW105+AW108+AW111+AW114</f>
        <v>5629.7110000000002</v>
      </c>
      <c r="AX102" s="107">
        <f t="shared" si="18"/>
        <v>6076.433</v>
      </c>
      <c r="AY102" s="107">
        <f t="shared" si="18"/>
        <v>6770.8469999999998</v>
      </c>
      <c r="AZ102" s="107">
        <f t="shared" si="18"/>
        <v>6696.6739999999991</v>
      </c>
      <c r="BA102" s="107">
        <f t="shared" si="18"/>
        <v>6527.8559999999998</v>
      </c>
      <c r="BB102" s="107">
        <f t="shared" si="18"/>
        <v>7379.6640000000007</v>
      </c>
      <c r="BC102" s="107">
        <f t="shared" si="18"/>
        <v>8367.5550000000003</v>
      </c>
      <c r="BD102" s="107">
        <f t="shared" si="18"/>
        <v>8903.7240000000002</v>
      </c>
      <c r="BE102" s="107"/>
      <c r="BF102" s="107"/>
      <c r="BG102" s="121"/>
      <c r="BH102" s="121"/>
      <c r="BI102" s="115" t="s">
        <v>44</v>
      </c>
    </row>
    <row r="103" spans="1:61" x14ac:dyDescent="0.2">
      <c r="A103" s="104"/>
      <c r="B103" s="112" t="s">
        <v>45</v>
      </c>
      <c r="C103" s="106">
        <f t="shared" si="17"/>
        <v>0</v>
      </c>
      <c r="D103" s="106">
        <f t="shared" si="17"/>
        <v>0</v>
      </c>
      <c r="E103" s="106">
        <f t="shared" si="17"/>
        <v>0</v>
      </c>
      <c r="F103" s="106">
        <f t="shared" si="17"/>
        <v>4051.3023063300002</v>
      </c>
      <c r="G103" s="106">
        <f t="shared" si="17"/>
        <v>4960.9957148499998</v>
      </c>
      <c r="H103" s="106">
        <f t="shared" si="17"/>
        <v>6045.242062489001</v>
      </c>
      <c r="I103" s="106">
        <f t="shared" si="17"/>
        <v>6911.7123631085005</v>
      </c>
      <c r="J103" s="106">
        <f t="shared" si="17"/>
        <v>13028.96809466</v>
      </c>
      <c r="K103" s="106">
        <f t="shared" si="17"/>
        <v>8284.4693199602007</v>
      </c>
      <c r="L103" s="106">
        <f t="shared" si="17"/>
        <v>8796.6007768386007</v>
      </c>
      <c r="M103" s="106">
        <f t="shared" si="17"/>
        <v>10227.947404179999</v>
      </c>
      <c r="N103" s="106">
        <f t="shared" si="17"/>
        <v>12586.927240559999</v>
      </c>
      <c r="O103" s="106">
        <f t="shared" si="17"/>
        <v>12195.68246573</v>
      </c>
      <c r="P103" s="106">
        <f t="shared" si="17"/>
        <v>13747.243959839998</v>
      </c>
      <c r="Q103" s="106">
        <f t="shared" si="17"/>
        <v>16030.356439210002</v>
      </c>
      <c r="R103" s="106">
        <f t="shared" si="17"/>
        <v>16376.766479308</v>
      </c>
      <c r="S103" s="106">
        <f t="shared" si="17"/>
        <v>22221.126710559998</v>
      </c>
      <c r="T103" s="106">
        <f t="shared" si="17"/>
        <v>27865.632807999995</v>
      </c>
      <c r="U103" s="106">
        <f t="shared" si="17"/>
        <v>38672.800622669994</v>
      </c>
      <c r="V103" s="106">
        <f t="shared" si="17"/>
        <v>39952.617539154708</v>
      </c>
      <c r="W103" s="106">
        <f t="shared" si="17"/>
        <v>35132.109853899994</v>
      </c>
      <c r="X103" s="106">
        <f t="shared" si="17"/>
        <v>39183.42781162</v>
      </c>
      <c r="Y103" s="106">
        <f t="shared" si="17"/>
        <v>44753.385688580005</v>
      </c>
      <c r="Z103" s="106">
        <f t="shared" si="17"/>
        <v>51486.143579940006</v>
      </c>
      <c r="AA103" s="106">
        <f t="shared" si="17"/>
        <v>76787.568014723336</v>
      </c>
      <c r="AB103" s="106">
        <f t="shared" si="17"/>
        <v>84846.238945149991</v>
      </c>
      <c r="AC103" s="106">
        <f t="shared" si="17"/>
        <v>78665.53241130001</v>
      </c>
      <c r="AD103" s="106">
        <f t="shared" si="17"/>
        <v>94744.299685920021</v>
      </c>
      <c r="AE103" s="106">
        <f t="shared" si="17"/>
        <v>107159.10432054001</v>
      </c>
      <c r="AF103" s="106">
        <f t="shared" si="17"/>
        <v>109966.66128232001</v>
      </c>
      <c r="AG103" s="106">
        <f t="shared" si="17"/>
        <v>118236.09182089</v>
      </c>
      <c r="AH103" s="106">
        <f t="shared" si="17"/>
        <v>126304.18620540001</v>
      </c>
      <c r="AI103" s="106">
        <f t="shared" si="17"/>
        <v>144310.94350041001</v>
      </c>
      <c r="AJ103" s="106">
        <f t="shared" si="17"/>
        <v>157019.74237485399</v>
      </c>
      <c r="AK103" s="106">
        <f t="shared" si="17"/>
        <v>161332.473261957</v>
      </c>
      <c r="AL103" s="106">
        <f t="shared" si="17"/>
        <v>172677.12559377</v>
      </c>
      <c r="AM103" s="106">
        <f t="shared" si="17"/>
        <v>184613.99925235001</v>
      </c>
      <c r="AN103" s="106">
        <f t="shared" si="17"/>
        <v>191606.04479525005</v>
      </c>
      <c r="AO103" s="106">
        <f t="shared" si="17"/>
        <v>187462.81599064998</v>
      </c>
      <c r="AP103" s="106">
        <f t="shared" si="17"/>
        <v>199094.98100686001</v>
      </c>
      <c r="AQ103" s="106">
        <f t="shared" si="17"/>
        <v>219487.517664015</v>
      </c>
      <c r="AR103" s="106">
        <f t="shared" si="17"/>
        <v>200546.92907573457</v>
      </c>
      <c r="AS103" s="106">
        <f t="shared" si="17"/>
        <v>204889.98477878998</v>
      </c>
      <c r="AT103" s="106">
        <f t="shared" si="17"/>
        <v>222103.27780240006</v>
      </c>
      <c r="AU103" s="106">
        <f t="shared" si="17"/>
        <v>253585.28182541003</v>
      </c>
      <c r="AV103" s="113" t="s">
        <v>45</v>
      </c>
      <c r="AW103" s="107">
        <f t="shared" si="18"/>
        <v>203871.16869298002</v>
      </c>
      <c r="AX103" s="107">
        <f t="shared" si="18"/>
        <v>224484.10059300001</v>
      </c>
      <c r="AY103" s="107">
        <f t="shared" si="18"/>
        <v>255946.948294</v>
      </c>
      <c r="AZ103" s="107">
        <f t="shared" si="18"/>
        <v>284378.507163</v>
      </c>
      <c r="BA103" s="107">
        <f t="shared" si="18"/>
        <v>260538.02154399999</v>
      </c>
      <c r="BB103" s="107">
        <f t="shared" si="18"/>
        <v>292722.30305700004</v>
      </c>
      <c r="BC103" s="107">
        <f t="shared" si="18"/>
        <v>332765.39662399999</v>
      </c>
      <c r="BD103" s="107">
        <f t="shared" si="18"/>
        <v>376359.13787199999</v>
      </c>
      <c r="BE103" s="107"/>
      <c r="BF103" s="107"/>
      <c r="BG103" s="121"/>
      <c r="BH103" s="121"/>
      <c r="BI103" s="115" t="s">
        <v>45</v>
      </c>
    </row>
    <row r="104" spans="1:61" x14ac:dyDescent="0.2">
      <c r="A104" s="104"/>
      <c r="B104" s="116" t="s">
        <v>83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17" t="s">
        <v>83</v>
      </c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10"/>
      <c r="BH104" s="110"/>
      <c r="BI104" s="118" t="s">
        <v>83</v>
      </c>
    </row>
    <row r="105" spans="1:61" x14ac:dyDescent="0.2">
      <c r="A105" s="104"/>
      <c r="B105" s="119" t="s">
        <v>44</v>
      </c>
      <c r="C105" s="106">
        <v>0</v>
      </c>
      <c r="D105" s="106">
        <v>0</v>
      </c>
      <c r="E105" s="106">
        <v>0</v>
      </c>
      <c r="F105" s="106">
        <v>11.718999999999999</v>
      </c>
      <c r="G105" s="106">
        <v>11.493</v>
      </c>
      <c r="H105" s="106">
        <v>12.555</v>
      </c>
      <c r="I105" s="106">
        <v>13.541</v>
      </c>
      <c r="J105" s="106">
        <v>37.326000000000001</v>
      </c>
      <c r="K105" s="106">
        <v>26.533999999999999</v>
      </c>
      <c r="L105" s="106">
        <v>29.478000000000002</v>
      </c>
      <c r="M105" s="106">
        <v>35.528999999999996</v>
      </c>
      <c r="N105" s="106">
        <v>42.650999999999996</v>
      </c>
      <c r="O105" s="106">
        <v>46.192999999999998</v>
      </c>
      <c r="P105" s="106">
        <v>53.846999999999994</v>
      </c>
      <c r="Q105" s="106">
        <v>55.450999999999993</v>
      </c>
      <c r="R105" s="106">
        <v>62.397000000000006</v>
      </c>
      <c r="S105" s="106">
        <v>74.335999999999999</v>
      </c>
      <c r="T105" s="107">
        <v>86.626499999999993</v>
      </c>
      <c r="U105" s="107">
        <v>164.20100000000002</v>
      </c>
      <c r="V105" s="107">
        <v>129.40100000000001</v>
      </c>
      <c r="W105" s="107">
        <v>134.96100000000001</v>
      </c>
      <c r="X105" s="107">
        <v>142</v>
      </c>
      <c r="Y105" s="107">
        <v>155</v>
      </c>
      <c r="Z105" s="107">
        <v>379.29399999999998</v>
      </c>
      <c r="AA105" s="107">
        <v>481.45600000000002</v>
      </c>
      <c r="AB105" s="107">
        <v>240.02500000000001</v>
      </c>
      <c r="AC105" s="107">
        <v>229.47300000000001</v>
      </c>
      <c r="AD105" s="107">
        <v>249.58099999999999</v>
      </c>
      <c r="AE105" s="107">
        <v>284.31799999999998</v>
      </c>
      <c r="AF105" s="107">
        <v>305.815</v>
      </c>
      <c r="AG105" s="107">
        <v>344.49600000000004</v>
      </c>
      <c r="AH105" s="107">
        <v>376.38499999999999</v>
      </c>
      <c r="AI105" s="107">
        <v>423.92949999999996</v>
      </c>
      <c r="AJ105" s="107">
        <v>460.72199999999998</v>
      </c>
      <c r="AK105" s="107">
        <v>489.01900000000001</v>
      </c>
      <c r="AL105" s="107">
        <v>523.52499999999998</v>
      </c>
      <c r="AM105" s="107">
        <v>542.47199999999998</v>
      </c>
      <c r="AN105" s="107">
        <v>578.37300000000005</v>
      </c>
      <c r="AO105" s="107">
        <v>545.85800000000006</v>
      </c>
      <c r="AP105" s="107">
        <v>559.49399999999991</v>
      </c>
      <c r="AQ105" s="107">
        <v>608.31500000000005</v>
      </c>
      <c r="AR105" s="107">
        <v>623.94200000000001</v>
      </c>
      <c r="AS105" s="107">
        <v>597.83799999999997</v>
      </c>
      <c r="AT105" s="107">
        <v>639.50900000000001</v>
      </c>
      <c r="AU105" s="107">
        <v>644.70800000000008</v>
      </c>
      <c r="AV105" s="120" t="s">
        <v>44</v>
      </c>
      <c r="AW105" s="107">
        <v>461.60700000000003</v>
      </c>
      <c r="AX105" s="107">
        <v>523.48099999999999</v>
      </c>
      <c r="AY105" s="107">
        <v>528.89700000000005</v>
      </c>
      <c r="AZ105" s="107">
        <v>562.95299999999997</v>
      </c>
      <c r="BA105" s="107">
        <v>556.98099999999999</v>
      </c>
      <c r="BB105" s="107">
        <v>599.90899999999999</v>
      </c>
      <c r="BC105" s="107">
        <v>652.38099999999997</v>
      </c>
      <c r="BD105" s="107">
        <v>708.73</v>
      </c>
      <c r="BE105" s="107"/>
      <c r="BF105" s="107"/>
      <c r="BG105" s="121"/>
      <c r="BH105" s="121"/>
      <c r="BI105" s="122" t="s">
        <v>44</v>
      </c>
    </row>
    <row r="106" spans="1:61" x14ac:dyDescent="0.2">
      <c r="A106" s="104"/>
      <c r="B106" s="119" t="s">
        <v>45</v>
      </c>
      <c r="C106" s="106">
        <v>0</v>
      </c>
      <c r="D106" s="106">
        <v>0</v>
      </c>
      <c r="E106" s="106">
        <v>0</v>
      </c>
      <c r="F106" s="106">
        <v>80.706879049999998</v>
      </c>
      <c r="G106" s="106">
        <v>67.065479500000009</v>
      </c>
      <c r="H106" s="106">
        <v>70.581595879999995</v>
      </c>
      <c r="I106" s="106">
        <v>105.52871047999999</v>
      </c>
      <c r="J106" s="106">
        <v>273.02039752000002</v>
      </c>
      <c r="K106" s="106">
        <v>156.408751</v>
      </c>
      <c r="L106" s="106">
        <v>264.23280297000002</v>
      </c>
      <c r="M106" s="106">
        <v>1386.4942116699999</v>
      </c>
      <c r="N106" s="106">
        <v>2480.0548852900001</v>
      </c>
      <c r="O106" s="106">
        <v>2294.2122807599999</v>
      </c>
      <c r="P106" s="106">
        <v>2205.7085080699999</v>
      </c>
      <c r="Q106" s="106">
        <v>1794.00688732</v>
      </c>
      <c r="R106" s="106">
        <v>1874.5431843400002</v>
      </c>
      <c r="S106" s="106">
        <v>2141.4158734600001</v>
      </c>
      <c r="T106" s="107">
        <v>5078.3971486</v>
      </c>
      <c r="U106" s="107">
        <v>13875.28677977</v>
      </c>
      <c r="V106" s="107">
        <v>14832.18240474</v>
      </c>
      <c r="W106" s="107">
        <v>15940.736036679995</v>
      </c>
      <c r="X106" s="107">
        <v>17281</v>
      </c>
      <c r="Y106" s="107">
        <v>20653</v>
      </c>
      <c r="Z106" s="107">
        <v>24156.625169520004</v>
      </c>
      <c r="AA106" s="107">
        <v>36032.546457300006</v>
      </c>
      <c r="AB106" s="107">
        <v>35961.925990559983</v>
      </c>
      <c r="AC106" s="107">
        <v>39485.894844020004</v>
      </c>
      <c r="AD106" s="107">
        <v>41272.644277700005</v>
      </c>
      <c r="AE106" s="107">
        <v>49368.133046550007</v>
      </c>
      <c r="AF106" s="107">
        <v>51336.451567200005</v>
      </c>
      <c r="AG106" s="107">
        <v>54784.539110060003</v>
      </c>
      <c r="AH106" s="107">
        <v>56980.782927849992</v>
      </c>
      <c r="AI106" s="107">
        <v>66690.909153490007</v>
      </c>
      <c r="AJ106" s="107">
        <v>71847.197427149993</v>
      </c>
      <c r="AK106" s="107">
        <v>73667.810219499996</v>
      </c>
      <c r="AL106" s="107">
        <v>74584.052749509996</v>
      </c>
      <c r="AM106" s="107">
        <v>80182.73432068</v>
      </c>
      <c r="AN106" s="107">
        <v>82985.355804680003</v>
      </c>
      <c r="AO106" s="107">
        <v>78511.268018889998</v>
      </c>
      <c r="AP106" s="107">
        <v>76481.853527579995</v>
      </c>
      <c r="AQ106" s="107">
        <v>80791.25033866</v>
      </c>
      <c r="AR106" s="107">
        <v>82492.963999210013</v>
      </c>
      <c r="AS106" s="107">
        <v>80036.145666420009</v>
      </c>
      <c r="AT106" s="107">
        <v>83492.036941050013</v>
      </c>
      <c r="AU106" s="107">
        <v>90353.208858040001</v>
      </c>
      <c r="AV106" s="120" t="s">
        <v>45</v>
      </c>
      <c r="AW106" s="107">
        <v>91420.00992827001</v>
      </c>
      <c r="AX106" s="107">
        <v>92482.806809999995</v>
      </c>
      <c r="AY106" s="107">
        <v>95630.775347999996</v>
      </c>
      <c r="AZ106" s="107">
        <v>102218.45488</v>
      </c>
      <c r="BA106" s="107">
        <v>105393.124465</v>
      </c>
      <c r="BB106" s="107">
        <v>106709.23286400001</v>
      </c>
      <c r="BC106" s="107">
        <v>112437.692553</v>
      </c>
      <c r="BD106" s="107">
        <v>122222.45884799999</v>
      </c>
      <c r="BE106" s="107"/>
      <c r="BF106" s="107"/>
      <c r="BG106" s="121"/>
      <c r="BH106" s="121"/>
      <c r="BI106" s="122" t="s">
        <v>45</v>
      </c>
    </row>
    <row r="107" spans="1:61" x14ac:dyDescent="0.2">
      <c r="A107" s="104"/>
      <c r="B107" s="116" t="s">
        <v>73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17" t="s">
        <v>73</v>
      </c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21"/>
      <c r="BH107" s="121"/>
      <c r="BI107" s="118" t="s">
        <v>73</v>
      </c>
    </row>
    <row r="108" spans="1:61" x14ac:dyDescent="0.2">
      <c r="A108" s="104"/>
      <c r="B108" s="119" t="s">
        <v>44</v>
      </c>
      <c r="C108" s="106">
        <v>0</v>
      </c>
      <c r="D108" s="106">
        <v>0</v>
      </c>
      <c r="E108" s="106">
        <v>0</v>
      </c>
      <c r="F108" s="106">
        <v>14.901999999999999</v>
      </c>
      <c r="G108" s="106">
        <v>20.084</v>
      </c>
      <c r="H108" s="106">
        <v>29.359000000000002</v>
      </c>
      <c r="I108" s="106">
        <v>66.251999999999995</v>
      </c>
      <c r="J108" s="106">
        <v>155.714</v>
      </c>
      <c r="K108" s="106">
        <v>86.038999999999987</v>
      </c>
      <c r="L108" s="106">
        <v>89.932249999999996</v>
      </c>
      <c r="M108" s="106">
        <v>97.136999999999986</v>
      </c>
      <c r="N108" s="106">
        <v>107.30199999999998</v>
      </c>
      <c r="O108" s="106">
        <v>117.93503</v>
      </c>
      <c r="P108" s="106">
        <v>136.67500000000001</v>
      </c>
      <c r="Q108" s="106">
        <v>146.25899999999999</v>
      </c>
      <c r="R108" s="106">
        <v>179.285</v>
      </c>
      <c r="S108" s="106">
        <v>208.90199999999999</v>
      </c>
      <c r="T108" s="107">
        <v>226.43700000000001</v>
      </c>
      <c r="U108" s="107">
        <v>299.40500000000003</v>
      </c>
      <c r="V108" s="107">
        <v>429.4</v>
      </c>
      <c r="W108" s="107">
        <v>362.28</v>
      </c>
      <c r="X108" s="107">
        <v>366.78899999999993</v>
      </c>
      <c r="Y108" s="107">
        <v>406</v>
      </c>
      <c r="Z108" s="107">
        <v>459.86199999999997</v>
      </c>
      <c r="AA108" s="107">
        <v>500.62800000000004</v>
      </c>
      <c r="AB108" s="107">
        <v>506.221</v>
      </c>
      <c r="AC108" s="107">
        <v>508.35400000000004</v>
      </c>
      <c r="AD108" s="107">
        <v>571.26800000000003</v>
      </c>
      <c r="AE108" s="107">
        <v>595.83299999999986</v>
      </c>
      <c r="AF108" s="107">
        <v>588.00800000000004</v>
      </c>
      <c r="AG108" s="107">
        <v>620.928</v>
      </c>
      <c r="AH108" s="107">
        <v>623.31599999999992</v>
      </c>
      <c r="AI108" s="107">
        <v>706.68039999999996</v>
      </c>
      <c r="AJ108" s="107">
        <v>758.87599999999998</v>
      </c>
      <c r="AK108" s="107">
        <v>732.06299999999999</v>
      </c>
      <c r="AL108" s="107">
        <v>762.83299999999997</v>
      </c>
      <c r="AM108" s="107">
        <v>814.71500000000003</v>
      </c>
      <c r="AN108" s="107">
        <v>970.25600000000009</v>
      </c>
      <c r="AO108" s="107">
        <v>1039.6289999999999</v>
      </c>
      <c r="AP108" s="107">
        <v>1079.5229999999999</v>
      </c>
      <c r="AQ108" s="107">
        <v>1180.1689999999999</v>
      </c>
      <c r="AR108" s="107">
        <v>1262.3239999999998</v>
      </c>
      <c r="AS108" s="107">
        <v>1367.2259999999999</v>
      </c>
      <c r="AT108" s="107">
        <v>1285.1289999999999</v>
      </c>
      <c r="AU108" s="107">
        <v>1344.818</v>
      </c>
      <c r="AV108" s="120" t="s">
        <v>44</v>
      </c>
      <c r="AW108" s="107">
        <v>2236.7310000000002</v>
      </c>
      <c r="AX108" s="107">
        <v>2237.7890000000002</v>
      </c>
      <c r="AY108" s="107">
        <v>2464.431</v>
      </c>
      <c r="AZ108" s="107">
        <v>2101.91</v>
      </c>
      <c r="BA108" s="107">
        <v>2314.6219999999998</v>
      </c>
      <c r="BB108" s="107">
        <v>2573.0430000000001</v>
      </c>
      <c r="BC108" s="107">
        <v>3026.913</v>
      </c>
      <c r="BD108" s="107">
        <v>3038.6390000000001</v>
      </c>
      <c r="BE108" s="107"/>
      <c r="BF108" s="107"/>
      <c r="BG108" s="121"/>
      <c r="BH108" s="121"/>
      <c r="BI108" s="122" t="s">
        <v>44</v>
      </c>
    </row>
    <row r="109" spans="1:61" x14ac:dyDescent="0.2">
      <c r="A109" s="104"/>
      <c r="B109" s="119" t="s">
        <v>45</v>
      </c>
      <c r="C109" s="106">
        <v>0</v>
      </c>
      <c r="D109" s="106">
        <v>0</v>
      </c>
      <c r="E109" s="106">
        <v>0</v>
      </c>
      <c r="F109" s="106">
        <v>14.860546449999999</v>
      </c>
      <c r="G109" s="106">
        <v>24.299994300000002</v>
      </c>
      <c r="H109" s="106">
        <v>91.050455999999997</v>
      </c>
      <c r="I109" s="106">
        <v>148.97242900999998</v>
      </c>
      <c r="J109" s="106">
        <v>347.77283399999999</v>
      </c>
      <c r="K109" s="106">
        <v>178.248265</v>
      </c>
      <c r="L109" s="106">
        <v>187.79488929999999</v>
      </c>
      <c r="M109" s="106">
        <v>166.91447399999996</v>
      </c>
      <c r="N109" s="106">
        <v>167.57650900000002</v>
      </c>
      <c r="O109" s="106">
        <v>245.38527400000004</v>
      </c>
      <c r="P109" s="106">
        <v>341.22859219999998</v>
      </c>
      <c r="Q109" s="106">
        <v>297.27678030000004</v>
      </c>
      <c r="R109" s="106">
        <v>320.40368804000002</v>
      </c>
      <c r="S109" s="106">
        <v>501.49055900000002</v>
      </c>
      <c r="T109" s="107">
        <v>630.69780029999993</v>
      </c>
      <c r="U109" s="107">
        <v>625.53692100000001</v>
      </c>
      <c r="V109" s="107">
        <v>877.1823617</v>
      </c>
      <c r="W109" s="107">
        <v>970.0780211</v>
      </c>
      <c r="X109" s="107">
        <v>1086.2896694999999</v>
      </c>
      <c r="Y109" s="107">
        <v>1015</v>
      </c>
      <c r="Z109" s="107">
        <v>908.81600499999979</v>
      </c>
      <c r="AA109" s="107">
        <v>1047.1232660000003</v>
      </c>
      <c r="AB109" s="107">
        <v>1220.369588</v>
      </c>
      <c r="AC109" s="107">
        <v>1221.5956259999998</v>
      </c>
      <c r="AD109" s="107">
        <v>1317.7148669999999</v>
      </c>
      <c r="AE109" s="107">
        <v>1682.0180270000001</v>
      </c>
      <c r="AF109" s="107">
        <v>2134.3877171699996</v>
      </c>
      <c r="AG109" s="107">
        <v>2004.8544140000001</v>
      </c>
      <c r="AH109" s="107">
        <v>1850.0106828</v>
      </c>
      <c r="AI109" s="107">
        <v>2343.4329282900003</v>
      </c>
      <c r="AJ109" s="107">
        <v>2601.8401219999992</v>
      </c>
      <c r="AK109" s="107">
        <v>2379.8465860199999</v>
      </c>
      <c r="AL109" s="107">
        <v>2219.47935353</v>
      </c>
      <c r="AM109" s="107">
        <v>2561.4380168199996</v>
      </c>
      <c r="AN109" s="107">
        <v>3404.0084474400005</v>
      </c>
      <c r="AO109" s="107">
        <v>2482.8608165799997</v>
      </c>
      <c r="AP109" s="107">
        <v>2085.1635178800002</v>
      </c>
      <c r="AQ109" s="107">
        <v>2787.7769067600002</v>
      </c>
      <c r="AR109" s="107">
        <v>3636.6305755799999</v>
      </c>
      <c r="AS109" s="107">
        <v>2997.6100948899998</v>
      </c>
      <c r="AT109" s="107">
        <v>2427.1274724300001</v>
      </c>
      <c r="AU109" s="107">
        <v>3194.5124352100001</v>
      </c>
      <c r="AV109" s="120" t="s">
        <v>45</v>
      </c>
      <c r="AW109" s="107">
        <v>4499.5347781</v>
      </c>
      <c r="AX109" s="107">
        <v>3738.5816249999998</v>
      </c>
      <c r="AY109" s="107">
        <v>3640.2303019999999</v>
      </c>
      <c r="AZ109" s="107">
        <v>6755.4262680000002</v>
      </c>
      <c r="BA109" s="107">
        <v>6765.5738799999999</v>
      </c>
      <c r="BB109" s="107">
        <v>6236.5322900000001</v>
      </c>
      <c r="BC109" s="107">
        <v>7715.0738579999997</v>
      </c>
      <c r="BD109" s="107">
        <v>8981.459186</v>
      </c>
      <c r="BE109" s="107"/>
      <c r="BF109" s="107"/>
      <c r="BG109" s="121"/>
      <c r="BH109" s="121"/>
      <c r="BI109" s="122" t="s">
        <v>45</v>
      </c>
    </row>
    <row r="110" spans="1:61" x14ac:dyDescent="0.2">
      <c r="A110" s="104"/>
      <c r="B110" s="116" t="s">
        <v>74</v>
      </c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17" t="s">
        <v>75</v>
      </c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21"/>
      <c r="BH110" s="121"/>
      <c r="BI110" s="118" t="s">
        <v>75</v>
      </c>
    </row>
    <row r="111" spans="1:61" x14ac:dyDescent="0.2">
      <c r="A111" s="104"/>
      <c r="B111" s="119" t="s">
        <v>44</v>
      </c>
      <c r="C111" s="106">
        <v>0</v>
      </c>
      <c r="D111" s="106">
        <v>0</v>
      </c>
      <c r="E111" s="106">
        <v>0</v>
      </c>
      <c r="F111" s="106">
        <v>69.756999999999991</v>
      </c>
      <c r="G111" s="106">
        <v>79.182000000000002</v>
      </c>
      <c r="H111" s="106">
        <v>102.87199999999999</v>
      </c>
      <c r="I111" s="106">
        <v>121.206</v>
      </c>
      <c r="J111" s="106">
        <v>256.02000000000004</v>
      </c>
      <c r="K111" s="106">
        <v>138.22299999999998</v>
      </c>
      <c r="L111" s="106">
        <v>144.505</v>
      </c>
      <c r="M111" s="106">
        <v>162.54999999999998</v>
      </c>
      <c r="N111" s="106">
        <v>175.99100000000004</v>
      </c>
      <c r="O111" s="106">
        <v>160.13129081000002</v>
      </c>
      <c r="P111" s="106">
        <v>234.916</v>
      </c>
      <c r="Q111" s="106">
        <v>276.90199999999999</v>
      </c>
      <c r="R111" s="106">
        <v>211.19</v>
      </c>
      <c r="S111" s="106">
        <v>235.44399999999999</v>
      </c>
      <c r="T111" s="107">
        <v>170.7</v>
      </c>
      <c r="U111" s="107">
        <v>162.92399999999998</v>
      </c>
      <c r="V111" s="107">
        <v>171.54200000000003</v>
      </c>
      <c r="W111" s="107">
        <v>197.28100000000003</v>
      </c>
      <c r="X111" s="107">
        <v>227.08499999999998</v>
      </c>
      <c r="Y111" s="107">
        <v>251.49799999999993</v>
      </c>
      <c r="Z111" s="107">
        <v>278.92999999999989</v>
      </c>
      <c r="AA111" s="107">
        <v>379.10233333333338</v>
      </c>
      <c r="AB111" s="107">
        <v>496.49899999999997</v>
      </c>
      <c r="AC111" s="107">
        <v>434.851</v>
      </c>
      <c r="AD111" s="107">
        <v>467.94</v>
      </c>
      <c r="AE111" s="107">
        <v>523.93100000000004</v>
      </c>
      <c r="AF111" s="107">
        <v>519.79</v>
      </c>
      <c r="AG111" s="107">
        <v>553.41300000000012</v>
      </c>
      <c r="AH111" s="107">
        <v>636.65900000000022</v>
      </c>
      <c r="AI111" s="107">
        <v>839.86000000000013</v>
      </c>
      <c r="AJ111" s="107">
        <v>1206.9059999999999</v>
      </c>
      <c r="AK111" s="107">
        <v>1336.825</v>
      </c>
      <c r="AL111" s="107">
        <v>1664.8480000000002</v>
      </c>
      <c r="AM111" s="107">
        <v>917.03599999999994</v>
      </c>
      <c r="AN111" s="107">
        <v>985.44599999999991</v>
      </c>
      <c r="AO111" s="107">
        <v>1036.548</v>
      </c>
      <c r="AP111" s="107">
        <v>1180.183</v>
      </c>
      <c r="AQ111" s="107">
        <v>1386.1890000000003</v>
      </c>
      <c r="AR111" s="107">
        <v>1399.4180000000003</v>
      </c>
      <c r="AS111" s="107">
        <v>1440.5800000000002</v>
      </c>
      <c r="AT111" s="107">
        <v>1445.5099999999995</v>
      </c>
      <c r="AU111" s="107">
        <v>1740.3680000000002</v>
      </c>
      <c r="AV111" s="120" t="s">
        <v>44</v>
      </c>
      <c r="AW111" s="107">
        <v>1464.23</v>
      </c>
      <c r="AX111" s="107">
        <v>1615.6759999999999</v>
      </c>
      <c r="AY111" s="107">
        <v>1799.972</v>
      </c>
      <c r="AZ111" s="107">
        <v>1698.211</v>
      </c>
      <c r="BA111" s="107">
        <v>1619.278</v>
      </c>
      <c r="BB111" s="107">
        <v>1841.508</v>
      </c>
      <c r="BC111" s="107">
        <v>2066.7820000000002</v>
      </c>
      <c r="BD111" s="107">
        <v>2212.0700000000002</v>
      </c>
      <c r="BE111" s="107"/>
      <c r="BF111" s="107"/>
      <c r="BG111" s="121"/>
      <c r="BH111" s="121"/>
      <c r="BI111" s="122" t="s">
        <v>44</v>
      </c>
    </row>
    <row r="112" spans="1:61" x14ac:dyDescent="0.2">
      <c r="A112" s="104"/>
      <c r="B112" s="119" t="s">
        <v>45</v>
      </c>
      <c r="C112" s="106">
        <v>0</v>
      </c>
      <c r="D112" s="106">
        <v>0</v>
      </c>
      <c r="E112" s="106">
        <v>0</v>
      </c>
      <c r="F112" s="106">
        <v>3863.0118808300003</v>
      </c>
      <c r="G112" s="106">
        <v>4780.3549860800003</v>
      </c>
      <c r="H112" s="106">
        <v>5746.5030090590008</v>
      </c>
      <c r="I112" s="106">
        <v>6500.0264128785002</v>
      </c>
      <c r="J112" s="106">
        <v>11996.6823871</v>
      </c>
      <c r="K112" s="106">
        <v>7693.3012638602004</v>
      </c>
      <c r="L112" s="106">
        <v>8012.6458201686009</v>
      </c>
      <c r="M112" s="106">
        <v>8283.3187259999995</v>
      </c>
      <c r="N112" s="106">
        <v>9263.6482544999981</v>
      </c>
      <c r="O112" s="106">
        <v>8790.7414231999992</v>
      </c>
      <c r="P112" s="106">
        <v>9563.7411266099989</v>
      </c>
      <c r="Q112" s="106">
        <v>12379.95093988</v>
      </c>
      <c r="R112" s="106">
        <v>12162.471191848001</v>
      </c>
      <c r="S112" s="106">
        <v>17043.631982779996</v>
      </c>
      <c r="T112" s="107">
        <v>18181.580262819993</v>
      </c>
      <c r="U112" s="107">
        <v>20084.923859299997</v>
      </c>
      <c r="V112" s="107">
        <v>17037.514591644704</v>
      </c>
      <c r="W112" s="107">
        <v>11902.522395709999</v>
      </c>
      <c r="X112" s="107">
        <v>13969.479411600001</v>
      </c>
      <c r="Y112" s="107">
        <v>15076.520255870002</v>
      </c>
      <c r="Z112" s="107">
        <v>16120.417782660001</v>
      </c>
      <c r="AA112" s="107">
        <v>22091.744390546664</v>
      </c>
      <c r="AB112" s="107">
        <v>27919.912393080005</v>
      </c>
      <c r="AC112" s="107">
        <v>24179.016063960004</v>
      </c>
      <c r="AD112" s="107">
        <v>25870.630803420001</v>
      </c>
      <c r="AE112" s="107">
        <v>28411.575594220001</v>
      </c>
      <c r="AF112" s="107">
        <v>27156.338627600002</v>
      </c>
      <c r="AG112" s="107">
        <v>28658.511738429999</v>
      </c>
      <c r="AH112" s="107">
        <v>31002.081982299995</v>
      </c>
      <c r="AI112" s="107">
        <v>36013.041812350006</v>
      </c>
      <c r="AJ112" s="107">
        <v>41030.577857729986</v>
      </c>
      <c r="AK112" s="107">
        <v>41849.706144480006</v>
      </c>
      <c r="AL112" s="107">
        <v>44686.464421940007</v>
      </c>
      <c r="AM112" s="107">
        <v>49465.591077479992</v>
      </c>
      <c r="AN112" s="107">
        <v>54234.920461700007</v>
      </c>
      <c r="AO112" s="107">
        <v>52717.477762289993</v>
      </c>
      <c r="AP112" s="107">
        <v>62011.681194969999</v>
      </c>
      <c r="AQ112" s="107">
        <v>73293.169951864998</v>
      </c>
      <c r="AR112" s="107">
        <v>66809.299749839993</v>
      </c>
      <c r="AS112" s="107">
        <v>73865.448982689995</v>
      </c>
      <c r="AT112" s="107">
        <v>76447.398717930017</v>
      </c>
      <c r="AU112" s="107">
        <v>93281.2581833</v>
      </c>
      <c r="AV112" s="120" t="s">
        <v>45</v>
      </c>
      <c r="AW112" s="107">
        <v>51373.812752129998</v>
      </c>
      <c r="AX112" s="107">
        <v>60912.387626999996</v>
      </c>
      <c r="AY112" s="107">
        <v>72274.269784999997</v>
      </c>
      <c r="AZ112" s="107">
        <v>73683.8465</v>
      </c>
      <c r="BA112" s="107">
        <v>59207.032753</v>
      </c>
      <c r="BB112" s="107">
        <v>74665.188859000002</v>
      </c>
      <c r="BC112" s="107">
        <v>87869.849568999998</v>
      </c>
      <c r="BD112" s="107">
        <v>102095.73147499999</v>
      </c>
      <c r="BE112" s="107"/>
      <c r="BF112" s="107"/>
      <c r="BG112" s="121"/>
      <c r="BH112" s="121"/>
      <c r="BI112" s="122" t="s">
        <v>45</v>
      </c>
    </row>
    <row r="113" spans="1:61" x14ac:dyDescent="0.2">
      <c r="A113" s="104"/>
      <c r="B113" s="116" t="s">
        <v>76</v>
      </c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17" t="s">
        <v>77</v>
      </c>
      <c r="AW113" s="107"/>
      <c r="AX113" s="107"/>
      <c r="AY113" s="107"/>
      <c r="AZ113" s="107"/>
      <c r="BA113" s="107"/>
      <c r="BB113" s="107"/>
      <c r="BC113" s="107"/>
      <c r="BD113" s="107"/>
      <c r="BE113" s="107"/>
      <c r="BF113" s="107"/>
      <c r="BG113" s="121"/>
      <c r="BH113" s="121"/>
      <c r="BI113" s="118" t="s">
        <v>77</v>
      </c>
    </row>
    <row r="114" spans="1:61" x14ac:dyDescent="0.2">
      <c r="A114" s="104"/>
      <c r="B114" s="119" t="s">
        <v>44</v>
      </c>
      <c r="C114" s="106">
        <v>0</v>
      </c>
      <c r="D114" s="106">
        <v>0</v>
      </c>
      <c r="E114" s="106">
        <v>0</v>
      </c>
      <c r="F114" s="106">
        <v>9.8060000000000009</v>
      </c>
      <c r="G114" s="106">
        <v>11.154999999999999</v>
      </c>
      <c r="H114" s="106">
        <v>13.452</v>
      </c>
      <c r="I114" s="106">
        <v>15.411</v>
      </c>
      <c r="J114" s="106">
        <v>31.759999999999998</v>
      </c>
      <c r="K114" s="106">
        <v>19.649000000000001</v>
      </c>
      <c r="L114" s="106">
        <v>19.382999999999999</v>
      </c>
      <c r="M114" s="106">
        <v>21.77</v>
      </c>
      <c r="N114" s="106">
        <v>27.850999999999999</v>
      </c>
      <c r="O114" s="106">
        <v>41.183010859999996</v>
      </c>
      <c r="P114" s="106">
        <v>44.975000000000001</v>
      </c>
      <c r="Q114" s="106">
        <v>47.076999999999998</v>
      </c>
      <c r="R114" s="106">
        <v>58.314</v>
      </c>
      <c r="S114" s="106">
        <v>70.384</v>
      </c>
      <c r="T114" s="107">
        <v>93.06</v>
      </c>
      <c r="U114" s="107">
        <v>101.16800000000001</v>
      </c>
      <c r="V114" s="107">
        <v>156.07</v>
      </c>
      <c r="W114" s="107">
        <v>128.98499999999999</v>
      </c>
      <c r="X114" s="107">
        <v>136.27100000000002</v>
      </c>
      <c r="Y114" s="107">
        <v>167.33</v>
      </c>
      <c r="Z114" s="107">
        <v>193.24499999999998</v>
      </c>
      <c r="AA114" s="107">
        <v>363.67949999999996</v>
      </c>
      <c r="AB114" s="107">
        <v>403.95299999999997</v>
      </c>
      <c r="AC114" s="107">
        <v>298.27499999999998</v>
      </c>
      <c r="AD114" s="107">
        <v>553.34399999999994</v>
      </c>
      <c r="AE114" s="107">
        <v>561.16100000000006</v>
      </c>
      <c r="AF114" s="107">
        <v>606.17899999999997</v>
      </c>
      <c r="AG114" s="107">
        <v>690.45099999999991</v>
      </c>
      <c r="AH114" s="107">
        <v>789.8420000000001</v>
      </c>
      <c r="AI114" s="107">
        <v>962.77100000000019</v>
      </c>
      <c r="AJ114" s="107">
        <v>1287.1619999999998</v>
      </c>
      <c r="AK114" s="107">
        <v>1368.421</v>
      </c>
      <c r="AL114" s="107">
        <v>1590.6160000000002</v>
      </c>
      <c r="AM114" s="107">
        <v>1095.9780000000001</v>
      </c>
      <c r="AN114" s="107">
        <v>1143.4709999999998</v>
      </c>
      <c r="AO114" s="107">
        <v>1075.6269999999997</v>
      </c>
      <c r="AP114" s="107">
        <v>1265.8650000000002</v>
      </c>
      <c r="AQ114" s="107">
        <v>1363.6259999999997</v>
      </c>
      <c r="AR114" s="107">
        <v>938.72562900000003</v>
      </c>
      <c r="AS114" s="107">
        <v>1338.13</v>
      </c>
      <c r="AT114" s="107">
        <v>1494.13</v>
      </c>
      <c r="AU114" s="107">
        <v>1636.0750000000003</v>
      </c>
      <c r="AV114" s="120" t="s">
        <v>44</v>
      </c>
      <c r="AW114" s="107">
        <v>1467.143</v>
      </c>
      <c r="AX114" s="107">
        <v>1699.4870000000001</v>
      </c>
      <c r="AY114" s="107">
        <v>1977.547</v>
      </c>
      <c r="AZ114" s="107">
        <v>2333.6</v>
      </c>
      <c r="BA114" s="107">
        <v>2036.9749999999999</v>
      </c>
      <c r="BB114" s="107">
        <v>2365.2040000000002</v>
      </c>
      <c r="BC114" s="107">
        <v>2621.4789999999998</v>
      </c>
      <c r="BD114" s="107">
        <v>2944.2849999999999</v>
      </c>
      <c r="BE114" s="107"/>
      <c r="BF114" s="107"/>
      <c r="BG114" s="121"/>
      <c r="BH114" s="121"/>
      <c r="BI114" s="122" t="s">
        <v>44</v>
      </c>
    </row>
    <row r="115" spans="1:61" x14ac:dyDescent="0.2">
      <c r="A115" s="104"/>
      <c r="B115" s="119" t="s">
        <v>45</v>
      </c>
      <c r="C115" s="106">
        <v>0</v>
      </c>
      <c r="D115" s="106">
        <v>0</v>
      </c>
      <c r="E115" s="106">
        <v>0</v>
      </c>
      <c r="F115" s="106">
        <v>92.722999999999999</v>
      </c>
      <c r="G115" s="106">
        <v>89.275254969999992</v>
      </c>
      <c r="H115" s="106">
        <v>137.10700155000001</v>
      </c>
      <c r="I115" s="106">
        <v>157.18481073999999</v>
      </c>
      <c r="J115" s="106">
        <v>411.49247603999999</v>
      </c>
      <c r="K115" s="106">
        <v>256.5110401</v>
      </c>
      <c r="L115" s="106">
        <v>331.92726440000001</v>
      </c>
      <c r="M115" s="106">
        <v>391.21999251</v>
      </c>
      <c r="N115" s="106">
        <v>675.64759176999996</v>
      </c>
      <c r="O115" s="106">
        <v>865.34348777000002</v>
      </c>
      <c r="P115" s="106">
        <v>1636.5657329599999</v>
      </c>
      <c r="Q115" s="106">
        <v>1559.1218317100004</v>
      </c>
      <c r="R115" s="106">
        <v>2019.34841508</v>
      </c>
      <c r="S115" s="106">
        <v>2534.5882953199998</v>
      </c>
      <c r="T115" s="107">
        <v>3974.95759628</v>
      </c>
      <c r="U115" s="107">
        <v>4087.0530626</v>
      </c>
      <c r="V115" s="107">
        <v>7205.7381810699999</v>
      </c>
      <c r="W115" s="107">
        <v>6318.7734004100002</v>
      </c>
      <c r="X115" s="107">
        <v>6846.6587305200001</v>
      </c>
      <c r="Y115" s="107">
        <v>8008.8654327099994</v>
      </c>
      <c r="Z115" s="107">
        <v>10300.28462276</v>
      </c>
      <c r="AA115" s="107">
        <v>17616.153900876667</v>
      </c>
      <c r="AB115" s="107">
        <v>19744.030973510002</v>
      </c>
      <c r="AC115" s="107">
        <v>13779.02587732</v>
      </c>
      <c r="AD115" s="107">
        <v>26283.309737800006</v>
      </c>
      <c r="AE115" s="107">
        <v>27697.377652770003</v>
      </c>
      <c r="AF115" s="107">
        <v>29339.483370350001</v>
      </c>
      <c r="AG115" s="107">
        <v>32788.186558399997</v>
      </c>
      <c r="AH115" s="107">
        <v>36471.310612450012</v>
      </c>
      <c r="AI115" s="107">
        <v>39263.559606280003</v>
      </c>
      <c r="AJ115" s="107">
        <v>41540.126967974</v>
      </c>
      <c r="AK115" s="107">
        <v>43435.110311957003</v>
      </c>
      <c r="AL115" s="107">
        <v>51187.129068790004</v>
      </c>
      <c r="AM115" s="107">
        <v>52404.235837369997</v>
      </c>
      <c r="AN115" s="107">
        <v>50981.760081430009</v>
      </c>
      <c r="AO115" s="107">
        <v>53751.209392889999</v>
      </c>
      <c r="AP115" s="107">
        <v>58516.282766430006</v>
      </c>
      <c r="AQ115" s="107">
        <v>62615.320466729994</v>
      </c>
      <c r="AR115" s="107">
        <v>47608.034751104577</v>
      </c>
      <c r="AS115" s="107">
        <v>47990.78003478999</v>
      </c>
      <c r="AT115" s="107">
        <v>59736.714670990004</v>
      </c>
      <c r="AU115" s="107">
        <v>66756.302348860001</v>
      </c>
      <c r="AV115" s="120" t="s">
        <v>45</v>
      </c>
      <c r="AW115" s="107">
        <v>56577.811234479996</v>
      </c>
      <c r="AX115" s="107">
        <v>67350.324531000006</v>
      </c>
      <c r="AY115" s="107">
        <v>84401.672858999998</v>
      </c>
      <c r="AZ115" s="107">
        <v>101720.779515</v>
      </c>
      <c r="BA115" s="107">
        <v>89172.290445999999</v>
      </c>
      <c r="BB115" s="107">
        <v>105111.349044</v>
      </c>
      <c r="BC115" s="107">
        <v>124742.780644</v>
      </c>
      <c r="BD115" s="107">
        <v>143059.48836300001</v>
      </c>
      <c r="BE115" s="107"/>
      <c r="BF115" s="107"/>
      <c r="BG115" s="121"/>
      <c r="BH115" s="121"/>
      <c r="BI115" s="122" t="s">
        <v>45</v>
      </c>
    </row>
    <row r="116" spans="1:61" x14ac:dyDescent="0.2">
      <c r="A116" s="104"/>
      <c r="B116" s="159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8" t="s">
        <v>84</v>
      </c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10"/>
      <c r="BH116" s="110"/>
      <c r="BI116" s="111" t="s">
        <v>85</v>
      </c>
    </row>
    <row r="117" spans="1:61" x14ac:dyDescent="0.2">
      <c r="A117" s="104"/>
      <c r="B117" s="119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13" t="s">
        <v>86</v>
      </c>
      <c r="AW117" s="107">
        <v>203.04499999999999</v>
      </c>
      <c r="AX117" s="107">
        <v>263.98399999999998</v>
      </c>
      <c r="AY117" s="107">
        <v>338.07799999999997</v>
      </c>
      <c r="AZ117" s="107">
        <v>412.12700000000001</v>
      </c>
      <c r="BA117" s="107">
        <v>826.58699999999999</v>
      </c>
      <c r="BB117" s="107">
        <v>840.03099999999995</v>
      </c>
      <c r="BC117" s="107">
        <v>807.15899999999999</v>
      </c>
      <c r="BD117" s="107">
        <v>947.81899999999996</v>
      </c>
      <c r="BE117" s="107"/>
      <c r="BF117" s="107"/>
      <c r="BG117" s="121"/>
      <c r="BH117" s="121"/>
      <c r="BI117" s="115" t="s">
        <v>86</v>
      </c>
    </row>
    <row r="118" spans="1:61" x14ac:dyDescent="0.2">
      <c r="A118" s="104"/>
      <c r="B118" s="119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13" t="s">
        <v>87</v>
      </c>
      <c r="AW118" s="107">
        <v>1773.6845906900001</v>
      </c>
      <c r="AX118" s="107">
        <v>2041.4718949999999</v>
      </c>
      <c r="AY118" s="107">
        <v>2424.18869</v>
      </c>
      <c r="AZ118" s="107">
        <v>3157.7309540000001</v>
      </c>
      <c r="BA118" s="107">
        <v>4753.8212430000003</v>
      </c>
      <c r="BB118" s="107">
        <v>4421.4593329999998</v>
      </c>
      <c r="BC118" s="107">
        <v>4446.174908</v>
      </c>
      <c r="BD118" s="107">
        <v>5055.619858</v>
      </c>
      <c r="BE118" s="107"/>
      <c r="BF118" s="107"/>
      <c r="BG118" s="121"/>
      <c r="BH118" s="121"/>
      <c r="BI118" s="115" t="s">
        <v>87</v>
      </c>
    </row>
    <row r="119" spans="1:61" x14ac:dyDescent="0.2">
      <c r="A119" s="104"/>
      <c r="B119" s="119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7"/>
      <c r="AV119" s="160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</row>
    <row r="120" spans="1:61" x14ac:dyDescent="0.2">
      <c r="A120" s="156"/>
      <c r="B120" s="77" t="s">
        <v>88</v>
      </c>
      <c r="C120" s="85"/>
      <c r="D120" s="161">
        <f>D121+D122+D123+D124</f>
        <v>3133.4393669999999</v>
      </c>
      <c r="E120" s="161">
        <f t="shared" ref="E120:AU120" si="19">E121+E122+E123+E124</f>
        <v>3517.7979999999998</v>
      </c>
      <c r="F120" s="161">
        <f t="shared" si="19"/>
        <v>4169.3809999999994</v>
      </c>
      <c r="G120" s="161">
        <f t="shared" si="19"/>
        <v>5449.8339999999989</v>
      </c>
      <c r="H120" s="161">
        <f t="shared" si="19"/>
        <v>5622.6999999999989</v>
      </c>
      <c r="I120" s="161">
        <f t="shared" si="19"/>
        <v>5815.0740000000005</v>
      </c>
      <c r="J120" s="161">
        <f t="shared" si="19"/>
        <v>6026.607</v>
      </c>
      <c r="K120" s="161">
        <f t="shared" si="19"/>
        <v>6715.264000000001</v>
      </c>
      <c r="L120" s="161">
        <f t="shared" si="19"/>
        <v>9218.5220000000008</v>
      </c>
      <c r="M120" s="161">
        <f t="shared" si="19"/>
        <v>8143.0160000000024</v>
      </c>
      <c r="N120" s="161">
        <f t="shared" si="19"/>
        <v>8484.0980000000018</v>
      </c>
      <c r="O120" s="161">
        <f t="shared" si="19"/>
        <v>9192.012999999999</v>
      </c>
      <c r="P120" s="161">
        <f t="shared" si="19"/>
        <v>11300.38</v>
      </c>
      <c r="Q120" s="161">
        <f t="shared" si="19"/>
        <v>10590.049000000001</v>
      </c>
      <c r="R120" s="161">
        <f t="shared" si="19"/>
        <v>12121.575999999999</v>
      </c>
      <c r="S120" s="161">
        <f t="shared" si="19"/>
        <v>12961.205999999998</v>
      </c>
      <c r="T120" s="161">
        <f t="shared" si="19"/>
        <v>14386.567999999999</v>
      </c>
      <c r="U120" s="161">
        <f t="shared" si="19"/>
        <v>13549.061</v>
      </c>
      <c r="V120" s="161">
        <f t="shared" si="19"/>
        <v>15130.626000000002</v>
      </c>
      <c r="W120" s="161">
        <f t="shared" si="19"/>
        <v>16842.995999999999</v>
      </c>
      <c r="X120" s="161">
        <f t="shared" si="19"/>
        <v>17118.698</v>
      </c>
      <c r="Y120" s="161">
        <f t="shared" si="19"/>
        <v>18355.813000000002</v>
      </c>
      <c r="Z120" s="161">
        <f t="shared" si="19"/>
        <v>18516.610999999997</v>
      </c>
      <c r="AA120" s="161">
        <f t="shared" si="19"/>
        <v>21024.503000000001</v>
      </c>
      <c r="AB120" s="161">
        <f t="shared" si="19"/>
        <v>25146.762999999995</v>
      </c>
      <c r="AC120" s="161">
        <f t="shared" si="19"/>
        <v>24894.593999999997</v>
      </c>
      <c r="AD120" s="161">
        <f t="shared" si="19"/>
        <v>32583.118999999999</v>
      </c>
      <c r="AE120" s="161">
        <f t="shared" si="19"/>
        <v>31568.746849520001</v>
      </c>
      <c r="AF120" s="161">
        <f t="shared" si="19"/>
        <v>32700.725000000002</v>
      </c>
      <c r="AG120" s="161">
        <f t="shared" si="19"/>
        <v>35162.460999999996</v>
      </c>
      <c r="AH120" s="161">
        <f t="shared" si="19"/>
        <v>37873.063099999999</v>
      </c>
      <c r="AI120" s="161">
        <f t="shared" si="19"/>
        <v>43048.668999999994</v>
      </c>
      <c r="AJ120" s="161">
        <f t="shared" si="19"/>
        <v>45933.807999999997</v>
      </c>
      <c r="AK120" s="161">
        <f t="shared" si="19"/>
        <v>46557.199000000001</v>
      </c>
      <c r="AL120" s="161">
        <f t="shared" si="19"/>
        <v>49039.498000000007</v>
      </c>
      <c r="AM120" s="161">
        <f t="shared" si="19"/>
        <v>50501.932999999997</v>
      </c>
      <c r="AN120" s="161">
        <f t="shared" si="19"/>
        <v>54437.965899999996</v>
      </c>
      <c r="AO120" s="161">
        <f t="shared" si="19"/>
        <v>55843.908000000003</v>
      </c>
      <c r="AP120" s="161">
        <f t="shared" si="19"/>
        <v>58288.932000000001</v>
      </c>
      <c r="AQ120" s="161">
        <f t="shared" si="19"/>
        <v>65300.713000000003</v>
      </c>
      <c r="AR120" s="161">
        <f t="shared" si="19"/>
        <v>62905.195999999996</v>
      </c>
      <c r="AS120" s="161">
        <f t="shared" si="19"/>
        <v>59743.407000000007</v>
      </c>
      <c r="AT120" s="161">
        <f t="shared" si="19"/>
        <v>64463.435000000005</v>
      </c>
      <c r="AU120" s="161">
        <f t="shared" si="19"/>
        <v>65388.893000000004</v>
      </c>
      <c r="AV120" s="77" t="s">
        <v>89</v>
      </c>
      <c r="AW120" s="162">
        <f>AW121+AW122+AW123+AW124</f>
        <v>51514.843000000001</v>
      </c>
      <c r="AX120" s="162">
        <f t="shared" ref="AX120:BD120" si="20">AX121+AX122+AX123+AX124</f>
        <v>55872.759999999995</v>
      </c>
      <c r="AY120" s="162">
        <f t="shared" si="20"/>
        <v>57314.970999999998</v>
      </c>
      <c r="AZ120" s="162">
        <f t="shared" si="20"/>
        <v>69389.990000000005</v>
      </c>
      <c r="BA120" s="162">
        <f t="shared" si="20"/>
        <v>72827.523000000001</v>
      </c>
      <c r="BB120" s="162">
        <f t="shared" si="20"/>
        <v>80998.251000000004</v>
      </c>
      <c r="BC120" s="162">
        <f t="shared" si="20"/>
        <v>86846.735000000001</v>
      </c>
      <c r="BD120" s="162">
        <f t="shared" si="20"/>
        <v>94161.475999999995</v>
      </c>
      <c r="BE120" s="162"/>
      <c r="BF120" s="162"/>
      <c r="BG120" s="163"/>
      <c r="BH120" s="163"/>
      <c r="BI120" s="164" t="s">
        <v>89</v>
      </c>
    </row>
    <row r="121" spans="1:61" x14ac:dyDescent="0.2">
      <c r="A121" s="156"/>
      <c r="B121" s="158" t="s">
        <v>90</v>
      </c>
      <c r="C121" s="85"/>
      <c r="D121" s="85">
        <v>2333.0639999999999</v>
      </c>
      <c r="E121" s="85">
        <v>2718.0859999999993</v>
      </c>
      <c r="F121" s="85">
        <v>2466.105</v>
      </c>
      <c r="G121" s="85">
        <v>3028.2859999999987</v>
      </c>
      <c r="H121" s="85">
        <v>3573.5309999999999</v>
      </c>
      <c r="I121" s="85">
        <v>3545.2080000000001</v>
      </c>
      <c r="J121" s="85">
        <v>3722.5770000000007</v>
      </c>
      <c r="K121" s="85">
        <v>4353.2750000000005</v>
      </c>
      <c r="L121" s="85">
        <v>6403.973</v>
      </c>
      <c r="M121" s="85">
        <v>5186.7210000000023</v>
      </c>
      <c r="N121" s="85">
        <v>4940.791000000002</v>
      </c>
      <c r="O121" s="85">
        <v>5312.3189999999995</v>
      </c>
      <c r="P121" s="85">
        <v>6937.5990000000002</v>
      </c>
      <c r="Q121" s="85">
        <v>6258.8130000000001</v>
      </c>
      <c r="R121" s="85">
        <v>7546.3540000000012</v>
      </c>
      <c r="S121" s="85">
        <v>8113.1919999999991</v>
      </c>
      <c r="T121" s="86">
        <v>8938.3330000000005</v>
      </c>
      <c r="U121" s="86">
        <v>8262.5530000000017</v>
      </c>
      <c r="V121" s="86">
        <v>9027.273000000001</v>
      </c>
      <c r="W121" s="86">
        <v>9449.1389999999992</v>
      </c>
      <c r="X121" s="86">
        <v>9815.125</v>
      </c>
      <c r="Y121" s="86">
        <v>10098.348000000002</v>
      </c>
      <c r="Z121" s="86">
        <v>10515.013999999997</v>
      </c>
      <c r="AA121" s="86">
        <v>11727.362999999999</v>
      </c>
      <c r="AB121" s="86">
        <v>15113.543</v>
      </c>
      <c r="AC121" s="86">
        <v>13278.422999999997</v>
      </c>
      <c r="AD121" s="86">
        <v>14203.873000000001</v>
      </c>
      <c r="AE121" s="86">
        <v>15619.894849520002</v>
      </c>
      <c r="AF121" s="86">
        <v>16795.348000000002</v>
      </c>
      <c r="AG121" s="86">
        <v>17064.846999999998</v>
      </c>
      <c r="AH121" s="86">
        <v>18788.062999999998</v>
      </c>
      <c r="AI121" s="86">
        <v>21219.195999999993</v>
      </c>
      <c r="AJ121" s="86">
        <v>23034.752999999997</v>
      </c>
      <c r="AK121" s="86">
        <v>21644.02</v>
      </c>
      <c r="AL121" s="86">
        <v>23485.838</v>
      </c>
      <c r="AM121" s="86">
        <v>23264.863000000001</v>
      </c>
      <c r="AN121" s="86">
        <v>26490.617000000002</v>
      </c>
      <c r="AO121" s="86">
        <v>25703.523000000001</v>
      </c>
      <c r="AP121" s="86">
        <v>25938.126</v>
      </c>
      <c r="AQ121" s="86">
        <v>29537.050000000007</v>
      </c>
      <c r="AR121" s="86">
        <v>29393.845999999998</v>
      </c>
      <c r="AS121" s="86">
        <v>26664.577000000001</v>
      </c>
      <c r="AT121" s="86">
        <v>26970.984</v>
      </c>
      <c r="AU121" s="86">
        <v>28481.953000000001</v>
      </c>
      <c r="AV121" s="158" t="s">
        <v>90</v>
      </c>
      <c r="AW121" s="86">
        <v>26121.215</v>
      </c>
      <c r="AX121" s="86">
        <v>28104.79</v>
      </c>
      <c r="AY121" s="86">
        <v>27363.556</v>
      </c>
      <c r="AZ121" s="86">
        <v>31545.602999999999</v>
      </c>
      <c r="BA121" s="86">
        <v>31053.16</v>
      </c>
      <c r="BB121" s="86">
        <v>31078.213</v>
      </c>
      <c r="BC121" s="86">
        <v>31074.399000000001</v>
      </c>
      <c r="BD121" s="86">
        <v>32146.695</v>
      </c>
      <c r="BE121" s="86"/>
      <c r="BF121" s="86"/>
      <c r="BG121" s="157"/>
      <c r="BH121" s="157"/>
      <c r="BI121" s="165" t="s">
        <v>90</v>
      </c>
    </row>
    <row r="122" spans="1:61" x14ac:dyDescent="0.2">
      <c r="A122" s="156"/>
      <c r="B122" s="158" t="s">
        <v>91</v>
      </c>
      <c r="C122" s="85"/>
      <c r="D122" s="85">
        <v>252.96799999999999</v>
      </c>
      <c r="E122" s="85">
        <v>243.27100000000002</v>
      </c>
      <c r="F122" s="85">
        <v>342.17399999999998</v>
      </c>
      <c r="G122" s="85">
        <v>570.57000000000005</v>
      </c>
      <c r="H122" s="85">
        <v>444.61100000000005</v>
      </c>
      <c r="I122" s="85">
        <v>652.74100000000021</v>
      </c>
      <c r="J122" s="85">
        <v>827.38699999999994</v>
      </c>
      <c r="K122" s="85">
        <v>810.46100000000001</v>
      </c>
      <c r="L122" s="85">
        <v>988.96500000000003</v>
      </c>
      <c r="M122" s="85">
        <v>1122.9720000000002</v>
      </c>
      <c r="N122" s="85">
        <v>1617.9739999999999</v>
      </c>
      <c r="O122" s="85">
        <v>1753.0200000000002</v>
      </c>
      <c r="P122" s="85">
        <v>1924.2920000000001</v>
      </c>
      <c r="Q122" s="85">
        <v>1822.4390000000001</v>
      </c>
      <c r="R122" s="85">
        <v>2133.1639999999998</v>
      </c>
      <c r="S122" s="85">
        <v>2408.7519999999995</v>
      </c>
      <c r="T122" s="86">
        <v>2554.9199999999996</v>
      </c>
      <c r="U122" s="86">
        <v>2624.2289999999998</v>
      </c>
      <c r="V122" s="86">
        <v>3070.7139999999999</v>
      </c>
      <c r="W122" s="86">
        <v>4023.8380000000002</v>
      </c>
      <c r="X122" s="86">
        <v>3818.59</v>
      </c>
      <c r="Y122" s="86">
        <v>4959.826</v>
      </c>
      <c r="Z122" s="86">
        <v>4059.9800000000005</v>
      </c>
      <c r="AA122" s="86">
        <v>4241.17</v>
      </c>
      <c r="AB122" s="86">
        <v>4518.9829999999993</v>
      </c>
      <c r="AC122" s="86">
        <v>5520.5450000000001</v>
      </c>
      <c r="AD122" s="86">
        <v>6815.6630000000005</v>
      </c>
      <c r="AE122" s="86">
        <v>7081.89</v>
      </c>
      <c r="AF122" s="86">
        <v>7039.4670000000006</v>
      </c>
      <c r="AG122" s="86">
        <v>7610.2029999999986</v>
      </c>
      <c r="AH122" s="86">
        <v>7996.8741000000009</v>
      </c>
      <c r="AI122" s="86">
        <v>9891.5099999999984</v>
      </c>
      <c r="AJ122" s="86">
        <v>10953.569999999998</v>
      </c>
      <c r="AK122" s="86">
        <v>12187.948</v>
      </c>
      <c r="AL122" s="86">
        <v>12695.550000000001</v>
      </c>
      <c r="AM122" s="86">
        <v>12902.887999999997</v>
      </c>
      <c r="AN122" s="86">
        <v>13702.462899999999</v>
      </c>
      <c r="AO122" s="86">
        <v>14020.870999999999</v>
      </c>
      <c r="AP122" s="86">
        <v>15323.880999999999</v>
      </c>
      <c r="AQ122" s="86">
        <v>16155.397999999996</v>
      </c>
      <c r="AR122" s="86">
        <v>16011.97</v>
      </c>
      <c r="AS122" s="86">
        <v>14189.772000000001</v>
      </c>
      <c r="AT122" s="86">
        <v>19530.487000000005</v>
      </c>
      <c r="AU122" s="86">
        <v>17278.792000000001</v>
      </c>
      <c r="AV122" s="158" t="s">
        <v>91</v>
      </c>
      <c r="AW122" s="86">
        <v>21228.429</v>
      </c>
      <c r="AX122" s="86">
        <v>22698.164000000001</v>
      </c>
      <c r="AY122" s="86">
        <v>24185.850999999999</v>
      </c>
      <c r="AZ122" s="86">
        <v>20123.687999999998</v>
      </c>
      <c r="BA122" s="86">
        <v>21639.232</v>
      </c>
      <c r="BB122" s="86">
        <v>25437.855</v>
      </c>
      <c r="BC122" s="86">
        <v>25317.821</v>
      </c>
      <c r="BD122" s="86">
        <v>27365.629000000001</v>
      </c>
      <c r="BE122" s="86"/>
      <c r="BF122" s="86"/>
      <c r="BG122" s="157"/>
      <c r="BH122" s="157"/>
      <c r="BI122" s="165" t="s">
        <v>91</v>
      </c>
    </row>
    <row r="123" spans="1:61" x14ac:dyDescent="0.2">
      <c r="A123" s="156"/>
      <c r="B123" s="158" t="s">
        <v>92</v>
      </c>
      <c r="C123" s="85"/>
      <c r="D123" s="85">
        <v>245.61500000000001</v>
      </c>
      <c r="E123" s="85">
        <v>217.43099999999998</v>
      </c>
      <c r="F123" s="85">
        <v>248.46699999999998</v>
      </c>
      <c r="G123" s="85">
        <v>342.66199999999998</v>
      </c>
      <c r="H123" s="85">
        <v>275.67199999999997</v>
      </c>
      <c r="I123" s="85">
        <v>368.21199999999999</v>
      </c>
      <c r="J123" s="85">
        <v>386.279</v>
      </c>
      <c r="K123" s="85">
        <v>477.91</v>
      </c>
      <c r="L123" s="85">
        <v>665.92400000000009</v>
      </c>
      <c r="M123" s="85">
        <v>692.85500000000002</v>
      </c>
      <c r="N123" s="85">
        <v>764.37599999999998</v>
      </c>
      <c r="O123" s="85">
        <v>948.69199999999989</v>
      </c>
      <c r="P123" s="85">
        <v>1144.9399999999998</v>
      </c>
      <c r="Q123" s="85">
        <v>1062.04</v>
      </c>
      <c r="R123" s="85">
        <v>1237.3530000000001</v>
      </c>
      <c r="S123" s="85">
        <v>1172.508</v>
      </c>
      <c r="T123" s="86">
        <v>1593.0859999999998</v>
      </c>
      <c r="U123" s="86">
        <v>1492.7729999999997</v>
      </c>
      <c r="V123" s="86">
        <v>1817.2069999999999</v>
      </c>
      <c r="W123" s="86">
        <v>2148.5100000000002</v>
      </c>
      <c r="X123" s="86">
        <v>2371.3670000000002</v>
      </c>
      <c r="Y123" s="86">
        <v>2267.8009999999999</v>
      </c>
      <c r="Z123" s="86">
        <v>2635.0659999999998</v>
      </c>
      <c r="AA123" s="86">
        <v>3293.0430000000001</v>
      </c>
      <c r="AB123" s="86">
        <v>3832.7429999999999</v>
      </c>
      <c r="AC123" s="86">
        <v>4410.1970000000001</v>
      </c>
      <c r="AD123" s="86">
        <v>5856.0020000000004</v>
      </c>
      <c r="AE123" s="86">
        <v>6853.5440000000017</v>
      </c>
      <c r="AF123" s="86">
        <v>6914.6769999999997</v>
      </c>
      <c r="AG123" s="86">
        <v>7781.2950000000001</v>
      </c>
      <c r="AH123" s="86">
        <v>8906.9519999999993</v>
      </c>
      <c r="AI123" s="86">
        <v>9775.6970000000001</v>
      </c>
      <c r="AJ123" s="86">
        <v>9750.3470000000016</v>
      </c>
      <c r="AK123" s="86">
        <v>10239.725999999999</v>
      </c>
      <c r="AL123" s="86">
        <v>10130.859</v>
      </c>
      <c r="AM123" s="86">
        <v>11591.921000000002</v>
      </c>
      <c r="AN123" s="86">
        <v>11073.521000000001</v>
      </c>
      <c r="AO123" s="86">
        <v>12983.438000000002</v>
      </c>
      <c r="AP123" s="86">
        <v>13519.889000000001</v>
      </c>
      <c r="AQ123" s="86">
        <v>15853.244999999999</v>
      </c>
      <c r="AR123" s="86">
        <v>13710.988999999998</v>
      </c>
      <c r="AS123" s="86">
        <v>15344.780999999999</v>
      </c>
      <c r="AT123" s="86">
        <v>14369.964</v>
      </c>
      <c r="AU123" s="86">
        <v>15821.147999999999</v>
      </c>
      <c r="AV123" s="158" t="s">
        <v>92</v>
      </c>
      <c r="AW123" s="86">
        <v>1923.1990000000001</v>
      </c>
      <c r="AX123" s="86">
        <v>2193.806</v>
      </c>
      <c r="AY123" s="86">
        <v>2388.92</v>
      </c>
      <c r="AZ123" s="86">
        <v>14223.812</v>
      </c>
      <c r="BA123" s="86">
        <v>16260.324000000001</v>
      </c>
      <c r="BB123" s="86">
        <v>20585.073</v>
      </c>
      <c r="BC123" s="86">
        <v>26178.448</v>
      </c>
      <c r="BD123" s="86">
        <v>30700.251</v>
      </c>
      <c r="BE123" s="86"/>
      <c r="BF123" s="86"/>
      <c r="BG123" s="157"/>
      <c r="BH123" s="157"/>
      <c r="BI123" s="165" t="s">
        <v>92</v>
      </c>
    </row>
    <row r="124" spans="1:61" ht="15" customHeight="1" x14ac:dyDescent="0.2">
      <c r="A124" s="156"/>
      <c r="B124" s="166" t="s">
        <v>93</v>
      </c>
      <c r="C124" s="167"/>
      <c r="D124" s="167">
        <v>301.79236700000001</v>
      </c>
      <c r="E124" s="167">
        <v>339.01</v>
      </c>
      <c r="F124" s="167">
        <v>1112.6349999999998</v>
      </c>
      <c r="G124" s="167">
        <v>1508.3160000000003</v>
      </c>
      <c r="H124" s="167">
        <v>1328.886</v>
      </c>
      <c r="I124" s="167">
        <v>1248.913</v>
      </c>
      <c r="J124" s="167">
        <v>1090.364</v>
      </c>
      <c r="K124" s="167">
        <v>1073.6179999999999</v>
      </c>
      <c r="L124" s="167">
        <v>1159.6600000000003</v>
      </c>
      <c r="M124" s="167">
        <v>1140.4679999999998</v>
      </c>
      <c r="N124" s="167">
        <v>1160.9570000000001</v>
      </c>
      <c r="O124" s="167">
        <v>1177.982</v>
      </c>
      <c r="P124" s="167">
        <v>1293.5489999999998</v>
      </c>
      <c r="Q124" s="167">
        <v>1446.7570000000001</v>
      </c>
      <c r="R124" s="167">
        <v>1204.7049999999999</v>
      </c>
      <c r="S124" s="167">
        <v>1266.7539999999999</v>
      </c>
      <c r="T124" s="168">
        <v>1300.229</v>
      </c>
      <c r="U124" s="168">
        <v>1169.5060000000001</v>
      </c>
      <c r="V124" s="168">
        <v>1215.432</v>
      </c>
      <c r="W124" s="168">
        <v>1221.5090000000002</v>
      </c>
      <c r="X124" s="168">
        <v>1113.616</v>
      </c>
      <c r="Y124" s="168">
        <v>1029.838</v>
      </c>
      <c r="Z124" s="168">
        <v>1306.5510000000002</v>
      </c>
      <c r="AA124" s="168">
        <v>1762.9270000000001</v>
      </c>
      <c r="AB124" s="168">
        <v>1681.4940000000001</v>
      </c>
      <c r="AC124" s="168">
        <v>1685.4289999999996</v>
      </c>
      <c r="AD124" s="168">
        <v>5707.5810000000001</v>
      </c>
      <c r="AE124" s="168">
        <v>2013.4179999999997</v>
      </c>
      <c r="AF124" s="168">
        <v>1951.2329999999997</v>
      </c>
      <c r="AG124" s="168">
        <v>2706.116</v>
      </c>
      <c r="AH124" s="168">
        <v>2181.1740000000009</v>
      </c>
      <c r="AI124" s="168">
        <v>2162.2659999999996</v>
      </c>
      <c r="AJ124" s="168">
        <v>2195.1379999999999</v>
      </c>
      <c r="AK124" s="168">
        <v>2485.5049999999997</v>
      </c>
      <c r="AL124" s="168">
        <v>2727.2510000000002</v>
      </c>
      <c r="AM124" s="168">
        <v>2742.261</v>
      </c>
      <c r="AN124" s="168">
        <v>3171.3649999999993</v>
      </c>
      <c r="AO124" s="168">
        <v>3136.0759999999996</v>
      </c>
      <c r="AP124" s="168">
        <v>3507.0360000000001</v>
      </c>
      <c r="AQ124" s="168">
        <v>3755.0200000000004</v>
      </c>
      <c r="AR124" s="168">
        <v>3788.3909999999996</v>
      </c>
      <c r="AS124" s="168">
        <v>3544.2769999999996</v>
      </c>
      <c r="AT124" s="168">
        <v>3592</v>
      </c>
      <c r="AU124" s="168">
        <v>3807</v>
      </c>
      <c r="AV124" s="166" t="s">
        <v>93</v>
      </c>
      <c r="AW124" s="168">
        <v>2242</v>
      </c>
      <c r="AX124" s="168">
        <v>2876</v>
      </c>
      <c r="AY124" s="168">
        <v>3376.6439999999998</v>
      </c>
      <c r="AZ124" s="168">
        <v>3496.8870000000002</v>
      </c>
      <c r="BA124" s="168">
        <v>3874.8069999999998</v>
      </c>
      <c r="BB124" s="168">
        <v>3897.11</v>
      </c>
      <c r="BC124" s="168">
        <v>4276.067</v>
      </c>
      <c r="BD124" s="86">
        <v>3948.9009999999998</v>
      </c>
      <c r="BE124" s="168"/>
      <c r="BF124" s="168"/>
      <c r="BG124" s="169"/>
      <c r="BH124" s="169"/>
      <c r="BI124" s="170" t="s">
        <v>93</v>
      </c>
    </row>
    <row r="125" spans="1:61" x14ac:dyDescent="0.2">
      <c r="A125" s="47"/>
      <c r="B125" s="171" t="s">
        <v>94</v>
      </c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171" t="s">
        <v>95</v>
      </c>
      <c r="AW125" s="201" t="s">
        <v>96</v>
      </c>
      <c r="AX125" s="202"/>
      <c r="AY125" s="202"/>
      <c r="AZ125" s="202"/>
      <c r="BA125" s="202"/>
      <c r="BB125" s="202"/>
      <c r="BC125" s="202"/>
      <c r="BD125" s="203"/>
      <c r="BE125" s="172"/>
      <c r="BF125" s="172"/>
      <c r="BG125" s="172"/>
      <c r="BH125" s="172"/>
      <c r="BI125" s="171" t="s">
        <v>95</v>
      </c>
    </row>
    <row r="126" spans="1:61" x14ac:dyDescent="0.2">
      <c r="A126" s="47"/>
      <c r="B126" s="173" t="s">
        <v>97</v>
      </c>
      <c r="C126" s="45"/>
      <c r="D126" s="45"/>
      <c r="E126" s="45"/>
      <c r="F126" s="45">
        <v>72254.978899999987</v>
      </c>
      <c r="G126" s="45">
        <v>81460.367999999988</v>
      </c>
      <c r="H126" s="45">
        <v>79186.119000000021</v>
      </c>
      <c r="I126" s="45">
        <v>79326.399999999994</v>
      </c>
      <c r="J126" s="45">
        <v>79616.977699999959</v>
      </c>
      <c r="K126" s="45">
        <v>83847.33199999998</v>
      </c>
      <c r="L126" s="45">
        <v>84523.238000000012</v>
      </c>
      <c r="M126" s="45">
        <v>83432.556999999957</v>
      </c>
      <c r="N126" s="45">
        <v>80573.988799999977</v>
      </c>
      <c r="O126" s="45">
        <v>83599.399999999994</v>
      </c>
      <c r="P126" s="45">
        <v>84722.86573000002</v>
      </c>
      <c r="Q126" s="45">
        <v>82414.814000000013</v>
      </c>
      <c r="R126" s="45">
        <v>81182.919899999979</v>
      </c>
      <c r="S126" s="45">
        <v>85084.778999999966</v>
      </c>
      <c r="T126" s="46">
        <v>82843.69688600002</v>
      </c>
      <c r="U126" s="46">
        <v>82995.772799999992</v>
      </c>
      <c r="V126" s="46">
        <v>80948.931468987983</v>
      </c>
      <c r="W126" s="46">
        <v>87862.099699999977</v>
      </c>
      <c r="X126" s="46">
        <v>81381.660678329892</v>
      </c>
      <c r="Y126" s="46">
        <v>87089.712962268866</v>
      </c>
      <c r="Z126" s="46">
        <v>84864.403128598366</v>
      </c>
      <c r="AA126" s="46">
        <v>90421.006470162683</v>
      </c>
      <c r="AB126" s="46">
        <v>87583.398000000016</v>
      </c>
      <c r="AC126" s="46">
        <v>89552.153660000011</v>
      </c>
      <c r="AD126" s="46">
        <v>86880.509000000005</v>
      </c>
      <c r="AE126" s="46">
        <v>92995.626999999993</v>
      </c>
      <c r="AF126" s="46">
        <v>86919.857400000008</v>
      </c>
      <c r="AG126" s="46">
        <v>93751.936954999983</v>
      </c>
      <c r="AH126" s="46">
        <v>85366.735550000012</v>
      </c>
      <c r="AI126" s="46">
        <v>92997.474000000002</v>
      </c>
      <c r="AJ126" s="46">
        <v>87155.253275999974</v>
      </c>
      <c r="AK126" s="46">
        <v>93045.66633800001</v>
      </c>
      <c r="AL126" s="46">
        <v>86593.094123999996</v>
      </c>
      <c r="AM126" s="46">
        <v>95248.500212999978</v>
      </c>
      <c r="AN126" s="46">
        <v>89242.920125000004</v>
      </c>
      <c r="AO126" s="46">
        <v>94286.653899999976</v>
      </c>
      <c r="AP126" s="46">
        <v>85579.26434899999</v>
      </c>
      <c r="AQ126" s="46">
        <v>92368.763000000021</v>
      </c>
      <c r="AR126" s="46">
        <v>84781.026999999973</v>
      </c>
      <c r="AS126" s="46">
        <v>87153.000999999989</v>
      </c>
      <c r="AT126" s="46">
        <v>82507.582000000009</v>
      </c>
      <c r="AU126" s="46">
        <v>85315.678000000029</v>
      </c>
      <c r="AV126" s="173" t="s">
        <v>86</v>
      </c>
      <c r="AW126" s="46">
        <v>111234.05219</v>
      </c>
      <c r="AX126" s="46">
        <v>113442.216</v>
      </c>
      <c r="AY126" s="46">
        <v>108004.01</v>
      </c>
      <c r="AZ126" s="46">
        <v>119169.429</v>
      </c>
      <c r="BA126" s="46">
        <v>118829.401</v>
      </c>
      <c r="BB126" s="46">
        <v>117599.77899999999</v>
      </c>
      <c r="BC126" s="46">
        <v>118091.925</v>
      </c>
      <c r="BD126" s="46">
        <v>111983.936</v>
      </c>
      <c r="BE126" s="46"/>
      <c r="BF126" s="46"/>
      <c r="BG126" s="46"/>
      <c r="BH126" s="46"/>
      <c r="BI126" s="173" t="s">
        <v>86</v>
      </c>
    </row>
    <row r="127" spans="1:61" x14ac:dyDescent="0.2">
      <c r="A127" s="47"/>
      <c r="B127" s="173" t="s">
        <v>98</v>
      </c>
      <c r="C127" s="45"/>
      <c r="D127" s="45"/>
      <c r="E127" s="45"/>
      <c r="F127" s="45">
        <v>23456024.3038137</v>
      </c>
      <c r="G127" s="45">
        <v>14500876.711444125</v>
      </c>
      <c r="H127" s="45">
        <v>15484728.261578158</v>
      </c>
      <c r="I127" s="45">
        <v>16367046.35642387</v>
      </c>
      <c r="J127" s="45">
        <v>14770069.246840877</v>
      </c>
      <c r="K127" s="45">
        <v>16911847.375781722</v>
      </c>
      <c r="L127" s="45">
        <v>17238246.750262797</v>
      </c>
      <c r="M127" s="45">
        <v>17132251.573845968</v>
      </c>
      <c r="N127" s="45">
        <v>19040681.657418489</v>
      </c>
      <c r="O127" s="45">
        <v>19874541.888008662</v>
      </c>
      <c r="P127" s="45">
        <v>21021095.799791917</v>
      </c>
      <c r="Q127" s="45">
        <v>19355727.330403764</v>
      </c>
      <c r="R127" s="45">
        <v>19428397.604932137</v>
      </c>
      <c r="S127" s="45">
        <v>19907901.424026869</v>
      </c>
      <c r="T127" s="46">
        <v>20186329.960162785</v>
      </c>
      <c r="U127" s="46">
        <v>19682629.375299986</v>
      </c>
      <c r="V127" s="46">
        <v>19628880.932410542</v>
      </c>
      <c r="W127" s="46">
        <v>21580420.316430222</v>
      </c>
      <c r="X127" s="46">
        <v>21036676.526016105</v>
      </c>
      <c r="Y127" s="46">
        <v>22806775.308304999</v>
      </c>
      <c r="Z127" s="46">
        <v>22951302.940998316</v>
      </c>
      <c r="AA127" s="46">
        <v>24261900.961657256</v>
      </c>
      <c r="AB127" s="46">
        <v>23909729.43482681</v>
      </c>
      <c r="AC127" s="46">
        <v>24104700.695031371</v>
      </c>
      <c r="AD127" s="46">
        <v>24542365.411727291</v>
      </c>
      <c r="AE127" s="46">
        <v>26442694.392577432</v>
      </c>
      <c r="AF127" s="46">
        <v>25883803.358015962</v>
      </c>
      <c r="AG127" s="46">
        <v>26569092.908878118</v>
      </c>
      <c r="AH127" s="46">
        <v>28102494.500504769</v>
      </c>
      <c r="AI127" s="46">
        <v>26444592.490103029</v>
      </c>
      <c r="AJ127" s="46">
        <v>26962175.519279536</v>
      </c>
      <c r="AK127" s="46">
        <v>28122649.041005164</v>
      </c>
      <c r="AL127" s="46">
        <v>27516510.149071179</v>
      </c>
      <c r="AM127" s="46">
        <v>32561871.689448185</v>
      </c>
      <c r="AN127" s="46">
        <v>30275472.667968705</v>
      </c>
      <c r="AO127" s="46">
        <v>33598637.14010264</v>
      </c>
      <c r="AP127" s="46">
        <v>29418779.035372268</v>
      </c>
      <c r="AQ127" s="46">
        <v>33867123.452467009</v>
      </c>
      <c r="AR127" s="46">
        <v>30474894.62485715</v>
      </c>
      <c r="AS127" s="46">
        <v>35095417.000000015</v>
      </c>
      <c r="AT127" s="46">
        <v>33997953.69756791</v>
      </c>
      <c r="AU127" s="46">
        <v>34841833.09967196</v>
      </c>
      <c r="AV127" s="173" t="s">
        <v>87</v>
      </c>
      <c r="AW127" s="46">
        <v>31418.995605074906</v>
      </c>
      <c r="AX127" s="46">
        <v>33800.971834729549</v>
      </c>
      <c r="AY127" s="46">
        <v>33904.559642398279</v>
      </c>
      <c r="AZ127" s="46">
        <v>40466.038125134</v>
      </c>
      <c r="BA127" s="46">
        <v>37381.686037553001</v>
      </c>
      <c r="BB127" s="46">
        <v>40275.977568237999</v>
      </c>
      <c r="BC127" s="46">
        <v>38776.076342009001</v>
      </c>
      <c r="BD127" s="46">
        <v>33928.354892128002</v>
      </c>
      <c r="BE127" s="46"/>
      <c r="BF127" s="46"/>
      <c r="BG127" s="46"/>
      <c r="BH127" s="46"/>
      <c r="BI127" s="173" t="s">
        <v>87</v>
      </c>
    </row>
    <row r="128" spans="1:61" x14ac:dyDescent="0.2">
      <c r="A128" s="78"/>
      <c r="B128" s="79" t="s">
        <v>99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79" t="s">
        <v>100</v>
      </c>
      <c r="AW128" s="81"/>
      <c r="AX128" s="81"/>
      <c r="AY128" s="81"/>
      <c r="AZ128" s="81"/>
      <c r="BA128" s="204" t="s">
        <v>101</v>
      </c>
      <c r="BB128" s="205"/>
      <c r="BC128" s="205"/>
      <c r="BD128" s="206"/>
      <c r="BE128" s="82"/>
      <c r="BF128" s="82"/>
      <c r="BG128" s="82"/>
      <c r="BH128" s="82"/>
      <c r="BI128" s="79" t="s">
        <v>100</v>
      </c>
    </row>
    <row r="129" spans="1:63" x14ac:dyDescent="0.2">
      <c r="A129" s="78"/>
      <c r="B129" s="83" t="s">
        <v>102</v>
      </c>
      <c r="C129" s="80">
        <f t="shared" ref="C129:AU130" si="21">C132+C135+C138</f>
        <v>0</v>
      </c>
      <c r="D129" s="80">
        <f t="shared" si="21"/>
        <v>0</v>
      </c>
      <c r="E129" s="80">
        <f t="shared" si="21"/>
        <v>0</v>
      </c>
      <c r="F129" s="80">
        <f t="shared" si="21"/>
        <v>0</v>
      </c>
      <c r="G129" s="80">
        <f t="shared" si="21"/>
        <v>0</v>
      </c>
      <c r="H129" s="80">
        <f t="shared" si="21"/>
        <v>0</v>
      </c>
      <c r="I129" s="80">
        <f t="shared" si="21"/>
        <v>0</v>
      </c>
      <c r="J129" s="80">
        <f t="shared" si="21"/>
        <v>0</v>
      </c>
      <c r="K129" s="80">
        <f t="shared" si="21"/>
        <v>0</v>
      </c>
      <c r="L129" s="80">
        <f t="shared" si="21"/>
        <v>0</v>
      </c>
      <c r="M129" s="80">
        <f t="shared" si="21"/>
        <v>0</v>
      </c>
      <c r="N129" s="80">
        <f t="shared" si="21"/>
        <v>0</v>
      </c>
      <c r="O129" s="80">
        <f t="shared" si="21"/>
        <v>0</v>
      </c>
      <c r="P129" s="80">
        <f t="shared" si="21"/>
        <v>59339</v>
      </c>
      <c r="Q129" s="80">
        <f t="shared" si="21"/>
        <v>59899</v>
      </c>
      <c r="R129" s="80">
        <f t="shared" si="21"/>
        <v>54353</v>
      </c>
      <c r="S129" s="80">
        <f t="shared" si="21"/>
        <v>62821</v>
      </c>
      <c r="T129" s="80">
        <f t="shared" si="21"/>
        <v>67799</v>
      </c>
      <c r="U129" s="80">
        <f t="shared" si="21"/>
        <v>73392</v>
      </c>
      <c r="V129" s="80">
        <f t="shared" si="21"/>
        <v>75390</v>
      </c>
      <c r="W129" s="80">
        <f t="shared" si="21"/>
        <v>77063</v>
      </c>
      <c r="X129" s="80">
        <f t="shared" si="21"/>
        <v>72057</v>
      </c>
      <c r="Y129" s="80">
        <f t="shared" si="21"/>
        <v>81195</v>
      </c>
      <c r="Z129" s="80">
        <f t="shared" si="21"/>
        <v>85604</v>
      </c>
      <c r="AA129" s="80">
        <f t="shared" si="21"/>
        <v>90139</v>
      </c>
      <c r="AB129" s="80">
        <f t="shared" si="21"/>
        <v>86805</v>
      </c>
      <c r="AC129" s="80">
        <f t="shared" si="21"/>
        <v>89263</v>
      </c>
      <c r="AD129" s="80">
        <f t="shared" si="21"/>
        <v>97103</v>
      </c>
      <c r="AE129" s="80">
        <f t="shared" si="21"/>
        <v>101779</v>
      </c>
      <c r="AF129" s="80">
        <f t="shared" si="21"/>
        <v>110255</v>
      </c>
      <c r="AG129" s="80">
        <f t="shared" si="21"/>
        <v>121663</v>
      </c>
      <c r="AH129" s="80">
        <f t="shared" si="21"/>
        <v>121362</v>
      </c>
      <c r="AI129" s="80">
        <f t="shared" si="21"/>
        <v>134738</v>
      </c>
      <c r="AJ129" s="80">
        <f t="shared" si="21"/>
        <v>130972</v>
      </c>
      <c r="AK129" s="80">
        <f t="shared" si="21"/>
        <v>141667</v>
      </c>
      <c r="AL129" s="80">
        <f t="shared" si="21"/>
        <v>156159</v>
      </c>
      <c r="AM129" s="80">
        <f t="shared" si="21"/>
        <v>171545</v>
      </c>
      <c r="AN129" s="80">
        <f t="shared" si="21"/>
        <v>165237</v>
      </c>
      <c r="AO129" s="80">
        <f t="shared" si="21"/>
        <v>188424</v>
      </c>
      <c r="AP129" s="80">
        <f t="shared" si="21"/>
        <v>198250</v>
      </c>
      <c r="AQ129" s="80">
        <f t="shared" si="21"/>
        <v>214202</v>
      </c>
      <c r="AR129" s="80">
        <f t="shared" si="21"/>
        <v>214836</v>
      </c>
      <c r="AS129" s="80">
        <f t="shared" si="21"/>
        <v>225598</v>
      </c>
      <c r="AT129" s="80">
        <f t="shared" si="21"/>
        <v>235274</v>
      </c>
      <c r="AU129" s="80">
        <f t="shared" si="21"/>
        <v>254793</v>
      </c>
      <c r="AV129" s="83" t="s">
        <v>102</v>
      </c>
      <c r="AW129" s="81">
        <f>AW132+AW135+AW138+AW141</f>
        <v>230714</v>
      </c>
      <c r="AX129" s="81">
        <f t="shared" ref="AX129:BD130" si="22">AX132+AX135+AX138+AX141</f>
        <v>264029</v>
      </c>
      <c r="AY129" s="81">
        <f t="shared" si="22"/>
        <v>253795</v>
      </c>
      <c r="AZ129" s="81">
        <f t="shared" si="22"/>
        <v>361635</v>
      </c>
      <c r="BA129" s="81">
        <f t="shared" si="22"/>
        <v>351145</v>
      </c>
      <c r="BB129" s="81">
        <f t="shared" si="22"/>
        <v>418346</v>
      </c>
      <c r="BC129" s="81">
        <f t="shared" si="22"/>
        <v>446535</v>
      </c>
      <c r="BD129" s="81">
        <f t="shared" si="22"/>
        <v>473583</v>
      </c>
      <c r="BE129" s="81"/>
      <c r="BF129" s="81"/>
      <c r="BG129" s="81"/>
      <c r="BH129" s="81"/>
      <c r="BI129" s="83" t="s">
        <v>102</v>
      </c>
    </row>
    <row r="130" spans="1:63" x14ac:dyDescent="0.2">
      <c r="A130" s="78"/>
      <c r="B130" s="83" t="s">
        <v>103</v>
      </c>
      <c r="C130" s="80">
        <f t="shared" si="21"/>
        <v>0</v>
      </c>
      <c r="D130" s="80">
        <f t="shared" si="21"/>
        <v>0</v>
      </c>
      <c r="E130" s="80">
        <f t="shared" si="21"/>
        <v>0</v>
      </c>
      <c r="F130" s="80">
        <f t="shared" si="21"/>
        <v>0</v>
      </c>
      <c r="G130" s="80">
        <f t="shared" si="21"/>
        <v>0</v>
      </c>
      <c r="H130" s="80">
        <f t="shared" si="21"/>
        <v>0</v>
      </c>
      <c r="I130" s="80">
        <f t="shared" si="21"/>
        <v>0</v>
      </c>
      <c r="J130" s="80">
        <f t="shared" si="21"/>
        <v>0</v>
      </c>
      <c r="K130" s="80">
        <f t="shared" si="21"/>
        <v>0</v>
      </c>
      <c r="L130" s="80">
        <f t="shared" si="21"/>
        <v>0</v>
      </c>
      <c r="M130" s="80">
        <f t="shared" si="21"/>
        <v>0</v>
      </c>
      <c r="N130" s="80">
        <f t="shared" si="21"/>
        <v>0</v>
      </c>
      <c r="O130" s="80">
        <f t="shared" si="21"/>
        <v>0</v>
      </c>
      <c r="P130" s="80">
        <f t="shared" si="21"/>
        <v>13857.318291911208</v>
      </c>
      <c r="Q130" s="80">
        <f t="shared" si="21"/>
        <v>16673.012893135769</v>
      </c>
      <c r="R130" s="80">
        <f t="shared" si="21"/>
        <v>14906.7694900805</v>
      </c>
      <c r="S130" s="80">
        <f t="shared" si="21"/>
        <v>16788.839896417237</v>
      </c>
      <c r="T130" s="80">
        <f t="shared" si="21"/>
        <v>16715.710845881749</v>
      </c>
      <c r="U130" s="80">
        <f t="shared" si="21"/>
        <v>17671.321773048181</v>
      </c>
      <c r="V130" s="80">
        <f t="shared" si="21"/>
        <v>18886.189931952398</v>
      </c>
      <c r="W130" s="80">
        <f t="shared" si="21"/>
        <v>19566.192374398212</v>
      </c>
      <c r="X130" s="80">
        <f t="shared" si="21"/>
        <v>17382.605940193818</v>
      </c>
      <c r="Y130" s="80">
        <f t="shared" si="21"/>
        <v>19665.935364053679</v>
      </c>
      <c r="Z130" s="80">
        <f t="shared" si="21"/>
        <v>20801.453683041444</v>
      </c>
      <c r="AA130" s="80">
        <f t="shared" si="21"/>
        <v>24032.379356779409</v>
      </c>
      <c r="AB130" s="80">
        <f t="shared" si="21"/>
        <v>25111.974495334296</v>
      </c>
      <c r="AC130" s="80">
        <f t="shared" si="21"/>
        <v>30475.188911080604</v>
      </c>
      <c r="AD130" s="80">
        <f t="shared" si="21"/>
        <v>27974.480335513657</v>
      </c>
      <c r="AE130" s="80">
        <f t="shared" si="21"/>
        <v>28971.273984890835</v>
      </c>
      <c r="AF130" s="80">
        <f t="shared" si="21"/>
        <v>38491.357717277395</v>
      </c>
      <c r="AG130" s="80">
        <f t="shared" si="21"/>
        <v>42133.852155856075</v>
      </c>
      <c r="AH130" s="80">
        <f t="shared" si="21"/>
        <v>39402.2028436974</v>
      </c>
      <c r="AI130" s="80">
        <f t="shared" si="21"/>
        <v>41720.984932295454</v>
      </c>
      <c r="AJ130" s="80">
        <f t="shared" si="21"/>
        <v>30576.495897446279</v>
      </c>
      <c r="AK130" s="80">
        <f t="shared" si="21"/>
        <v>35171.549000408922</v>
      </c>
      <c r="AL130" s="80">
        <f t="shared" si="21"/>
        <v>38769.761121575437</v>
      </c>
      <c r="AM130" s="80">
        <f t="shared" si="21"/>
        <v>44785.087163040269</v>
      </c>
      <c r="AN130" s="80">
        <f t="shared" si="21"/>
        <v>30605.000000000004</v>
      </c>
      <c r="AO130" s="80">
        <f t="shared" si="21"/>
        <v>42420.399999999994</v>
      </c>
      <c r="AP130" s="80">
        <f t="shared" si="21"/>
        <v>51496</v>
      </c>
      <c r="AQ130" s="80">
        <f t="shared" si="21"/>
        <v>55091</v>
      </c>
      <c r="AR130" s="80">
        <f t="shared" si="21"/>
        <v>53772</v>
      </c>
      <c r="AS130" s="80">
        <f t="shared" si="21"/>
        <v>64102</v>
      </c>
      <c r="AT130" s="80">
        <f t="shared" si="21"/>
        <v>56385</v>
      </c>
      <c r="AU130" s="80">
        <f t="shared" si="21"/>
        <v>57452</v>
      </c>
      <c r="AV130" s="83" t="s">
        <v>103</v>
      </c>
      <c r="AW130" s="81">
        <f>AW133+AW136+AW139+AW142</f>
        <v>66207</v>
      </c>
      <c r="AX130" s="81">
        <f>AX133+AX136+AX139+AX142</f>
        <v>58097</v>
      </c>
      <c r="AY130" s="81">
        <f>AY133+AY136+AY139+AY142</f>
        <v>69781</v>
      </c>
      <c r="AZ130" s="81">
        <f>AZ133+AZ136+AZ139+AZ142</f>
        <v>85379</v>
      </c>
      <c r="BA130" s="81">
        <f>BA133+BA136+BA139+BA142</f>
        <v>88080.24206475346</v>
      </c>
      <c r="BB130" s="81">
        <f t="shared" si="22"/>
        <v>93625.433758978645</v>
      </c>
      <c r="BC130" s="81">
        <f t="shared" si="22"/>
        <v>90082.688586622011</v>
      </c>
      <c r="BD130" s="81">
        <f t="shared" si="22"/>
        <v>89259.804376740009</v>
      </c>
      <c r="BE130" s="81"/>
      <c r="BF130" s="81"/>
      <c r="BG130" s="81"/>
      <c r="BH130" s="81"/>
      <c r="BI130" s="83" t="s">
        <v>103</v>
      </c>
    </row>
    <row r="131" spans="1:63" x14ac:dyDescent="0.2">
      <c r="A131" s="84"/>
      <c r="B131" s="77" t="s">
        <v>104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77" t="s">
        <v>105</v>
      </c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77" t="s">
        <v>105</v>
      </c>
    </row>
    <row r="132" spans="1:63" x14ac:dyDescent="0.2">
      <c r="A132" s="84"/>
      <c r="B132" s="87" t="s">
        <v>102</v>
      </c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>
        <v>5532</v>
      </c>
      <c r="Q132" s="85">
        <v>13715</v>
      </c>
      <c r="R132" s="85">
        <v>12247</v>
      </c>
      <c r="S132" s="85">
        <v>14457</v>
      </c>
      <c r="T132" s="85">
        <v>13179</v>
      </c>
      <c r="U132" s="85">
        <v>13281</v>
      </c>
      <c r="V132" s="85">
        <v>12825</v>
      </c>
      <c r="W132" s="85">
        <v>13917</v>
      </c>
      <c r="X132" s="85">
        <v>13192</v>
      </c>
      <c r="Y132" s="85">
        <v>13844</v>
      </c>
      <c r="Z132" s="85">
        <v>14404</v>
      </c>
      <c r="AA132" s="85">
        <v>15567</v>
      </c>
      <c r="AB132" s="85">
        <v>15839</v>
      </c>
      <c r="AC132" s="85">
        <v>17132</v>
      </c>
      <c r="AD132" s="85">
        <v>17029</v>
      </c>
      <c r="AE132" s="85">
        <v>16622</v>
      </c>
      <c r="AF132" s="85">
        <v>18992</v>
      </c>
      <c r="AG132" s="85">
        <v>18091</v>
      </c>
      <c r="AH132" s="85">
        <v>14829</v>
      </c>
      <c r="AI132" s="85">
        <v>16921</v>
      </c>
      <c r="AJ132" s="85">
        <v>12759</v>
      </c>
      <c r="AK132" s="85">
        <v>11989</v>
      </c>
      <c r="AL132" s="85">
        <v>15114</v>
      </c>
      <c r="AM132" s="85">
        <v>15580</v>
      </c>
      <c r="AN132" s="85">
        <v>13716</v>
      </c>
      <c r="AO132" s="85">
        <v>18071</v>
      </c>
      <c r="AP132" s="85">
        <v>18891</v>
      </c>
      <c r="AQ132" s="85">
        <v>18175</v>
      </c>
      <c r="AR132" s="85">
        <v>16573</v>
      </c>
      <c r="AS132" s="85">
        <v>15794</v>
      </c>
      <c r="AT132" s="85">
        <v>16387</v>
      </c>
      <c r="AU132" s="85">
        <v>16375</v>
      </c>
      <c r="AV132" s="87" t="s">
        <v>102</v>
      </c>
      <c r="AW132" s="86">
        <v>15972</v>
      </c>
      <c r="AX132" s="86">
        <v>14535</v>
      </c>
      <c r="AY132" s="86">
        <v>16485</v>
      </c>
      <c r="AZ132" s="86">
        <v>16858</v>
      </c>
      <c r="BA132" s="88">
        <v>15644</v>
      </c>
      <c r="BB132" s="88">
        <v>16107</v>
      </c>
      <c r="BC132" s="88">
        <v>15041</v>
      </c>
      <c r="BD132" s="88">
        <v>16681</v>
      </c>
      <c r="BE132" s="88"/>
      <c r="BF132" s="88"/>
      <c r="BG132" s="88"/>
      <c r="BH132" s="88"/>
      <c r="BI132" s="87" t="s">
        <v>102</v>
      </c>
    </row>
    <row r="133" spans="1:63" x14ac:dyDescent="0.2">
      <c r="A133" s="84"/>
      <c r="B133" s="87" t="s">
        <v>103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>
        <v>3371.0465971379999</v>
      </c>
      <c r="Q133" s="85">
        <v>7434.6787767659998</v>
      </c>
      <c r="R133" s="85">
        <v>7309.637379492</v>
      </c>
      <c r="S133" s="85">
        <v>8259.4897234349992</v>
      </c>
      <c r="T133" s="85">
        <v>8116.7763765970003</v>
      </c>
      <c r="U133" s="85">
        <v>9461.0440460589998</v>
      </c>
      <c r="V133" s="85">
        <v>9651.8384169575002</v>
      </c>
      <c r="W133" s="85">
        <v>8989.423300163</v>
      </c>
      <c r="X133" s="85">
        <v>8218.7209433179996</v>
      </c>
      <c r="Y133" s="85">
        <v>8966.6159132143002</v>
      </c>
      <c r="Z133" s="85">
        <v>9502.7833863414999</v>
      </c>
      <c r="AA133" s="85">
        <v>11430.591776609699</v>
      </c>
      <c r="AB133" s="85">
        <v>14150.586387973501</v>
      </c>
      <c r="AC133" s="85">
        <v>18719.923425908943</v>
      </c>
      <c r="AD133" s="85">
        <v>16148.5442270395</v>
      </c>
      <c r="AE133" s="85">
        <v>15540.8426813265</v>
      </c>
      <c r="AF133" s="85">
        <v>24538.922125493998</v>
      </c>
      <c r="AG133" s="85">
        <v>28208.758476373499</v>
      </c>
      <c r="AH133" s="85">
        <v>25814.838851561639</v>
      </c>
      <c r="AI133" s="85">
        <v>25171.612398215802</v>
      </c>
      <c r="AJ133" s="85">
        <v>15002.461780703499</v>
      </c>
      <c r="AK133" s="85">
        <v>16341.829423528499</v>
      </c>
      <c r="AL133" s="85">
        <v>19559.97791234967</v>
      </c>
      <c r="AM133" s="85">
        <v>24177.153262969499</v>
      </c>
      <c r="AN133" s="85">
        <v>14555.6</v>
      </c>
      <c r="AO133" s="85">
        <v>24136.1</v>
      </c>
      <c r="AP133" s="85">
        <v>35056</v>
      </c>
      <c r="AQ133" s="85">
        <v>35955</v>
      </c>
      <c r="AR133" s="85">
        <v>36950</v>
      </c>
      <c r="AS133" s="85">
        <v>43684</v>
      </c>
      <c r="AT133" s="85">
        <v>35823</v>
      </c>
      <c r="AU133" s="85">
        <v>36342</v>
      </c>
      <c r="AV133" s="87" t="s">
        <v>103</v>
      </c>
      <c r="AW133" s="86">
        <v>45167</v>
      </c>
      <c r="AX133" s="86">
        <v>36839</v>
      </c>
      <c r="AY133" s="86">
        <v>46748</v>
      </c>
      <c r="AZ133" s="86">
        <v>60908</v>
      </c>
      <c r="BA133" s="88">
        <v>62862.534123673206</v>
      </c>
      <c r="BB133" s="88">
        <v>69053.892523874994</v>
      </c>
      <c r="BC133" s="88">
        <v>62944.601917995002</v>
      </c>
      <c r="BD133" s="88">
        <v>61496.791507216003</v>
      </c>
      <c r="BE133" s="88"/>
      <c r="BF133" s="88"/>
      <c r="BG133" s="88"/>
      <c r="BH133" s="88"/>
      <c r="BI133" s="87" t="s">
        <v>103</v>
      </c>
    </row>
    <row r="134" spans="1:63" x14ac:dyDescent="0.2">
      <c r="A134" s="84"/>
      <c r="B134" s="77" t="s">
        <v>106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>
        <v>0</v>
      </c>
      <c r="Q134" s="85">
        <v>0</v>
      </c>
      <c r="R134" s="85">
        <v>0</v>
      </c>
      <c r="S134" s="85">
        <v>0</v>
      </c>
      <c r="T134" s="85">
        <v>0</v>
      </c>
      <c r="U134" s="85">
        <v>0</v>
      </c>
      <c r="V134" s="85">
        <v>0</v>
      </c>
      <c r="W134" s="85">
        <v>0</v>
      </c>
      <c r="X134" s="85">
        <v>0</v>
      </c>
      <c r="Y134" s="85">
        <v>0</v>
      </c>
      <c r="Z134" s="85">
        <v>0</v>
      </c>
      <c r="AA134" s="85">
        <v>0</v>
      </c>
      <c r="AB134" s="85">
        <v>0</v>
      </c>
      <c r="AC134" s="85">
        <v>0</v>
      </c>
      <c r="AD134" s="85">
        <v>0</v>
      </c>
      <c r="AE134" s="85">
        <v>0</v>
      </c>
      <c r="AF134" s="85">
        <v>0</v>
      </c>
      <c r="AG134" s="85">
        <v>0</v>
      </c>
      <c r="AH134" s="85">
        <v>0</v>
      </c>
      <c r="AI134" s="85">
        <v>0</v>
      </c>
      <c r="AJ134" s="85">
        <v>0</v>
      </c>
      <c r="AK134" s="85">
        <v>0</v>
      </c>
      <c r="AL134" s="85">
        <v>0</v>
      </c>
      <c r="AM134" s="85">
        <v>0</v>
      </c>
      <c r="AN134" s="85">
        <v>0</v>
      </c>
      <c r="AO134" s="85">
        <v>0</v>
      </c>
      <c r="AP134" s="85">
        <v>0</v>
      </c>
      <c r="AQ134" s="85">
        <v>0</v>
      </c>
      <c r="AR134" s="85">
        <v>0</v>
      </c>
      <c r="AS134" s="85">
        <v>0</v>
      </c>
      <c r="AT134" s="85">
        <v>0</v>
      </c>
      <c r="AU134" s="85">
        <v>0</v>
      </c>
      <c r="AV134" s="77" t="s">
        <v>107</v>
      </c>
      <c r="AW134" s="86"/>
      <c r="AX134" s="86"/>
      <c r="AY134" s="86"/>
      <c r="AZ134" s="86"/>
      <c r="BA134" s="88"/>
      <c r="BB134" s="88"/>
      <c r="BC134" s="88"/>
      <c r="BD134" s="88"/>
      <c r="BE134" s="88"/>
      <c r="BF134" s="88"/>
      <c r="BG134" s="88"/>
      <c r="BH134" s="88"/>
      <c r="BI134" s="77" t="s">
        <v>107</v>
      </c>
    </row>
    <row r="135" spans="1:63" x14ac:dyDescent="0.2">
      <c r="A135" s="84"/>
      <c r="B135" s="87" t="s">
        <v>102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>
        <v>44070</v>
      </c>
      <c r="Q135" s="85">
        <v>35616</v>
      </c>
      <c r="R135" s="85">
        <v>31437</v>
      </c>
      <c r="S135" s="85">
        <v>36523</v>
      </c>
      <c r="T135" s="85">
        <v>41840</v>
      </c>
      <c r="U135" s="85">
        <v>46821</v>
      </c>
      <c r="V135" s="85">
        <v>49364</v>
      </c>
      <c r="W135" s="85">
        <v>50681</v>
      </c>
      <c r="X135" s="85">
        <v>47465</v>
      </c>
      <c r="Y135" s="85">
        <v>55459</v>
      </c>
      <c r="Z135" s="85">
        <v>58245</v>
      </c>
      <c r="AA135" s="85">
        <v>60611</v>
      </c>
      <c r="AB135" s="85">
        <v>58107</v>
      </c>
      <c r="AC135" s="85">
        <v>61059</v>
      </c>
      <c r="AD135" s="85">
        <v>68510</v>
      </c>
      <c r="AE135" s="85">
        <v>73222</v>
      </c>
      <c r="AF135" s="85">
        <v>80765</v>
      </c>
      <c r="AG135" s="85">
        <v>92123</v>
      </c>
      <c r="AH135" s="85">
        <v>95111</v>
      </c>
      <c r="AI135" s="85">
        <v>106044</v>
      </c>
      <c r="AJ135" s="85">
        <v>107078</v>
      </c>
      <c r="AK135" s="85">
        <v>118660</v>
      </c>
      <c r="AL135" s="85">
        <v>129796</v>
      </c>
      <c r="AM135" s="85">
        <v>143917</v>
      </c>
      <c r="AN135" s="85">
        <v>140608</v>
      </c>
      <c r="AO135" s="85">
        <v>159427</v>
      </c>
      <c r="AP135" s="85">
        <v>168321</v>
      </c>
      <c r="AQ135" s="85">
        <v>184596</v>
      </c>
      <c r="AR135" s="85">
        <v>188102</v>
      </c>
      <c r="AS135" s="85">
        <v>198050</v>
      </c>
      <c r="AT135" s="85">
        <v>204875</v>
      </c>
      <c r="AU135" s="85">
        <v>222732</v>
      </c>
      <c r="AV135" s="87" t="s">
        <v>102</v>
      </c>
      <c r="AW135" s="86">
        <v>200732</v>
      </c>
      <c r="AX135" s="86">
        <v>234057</v>
      </c>
      <c r="AY135" s="86">
        <v>221700</v>
      </c>
      <c r="AZ135" s="86">
        <v>329411</v>
      </c>
      <c r="BA135" s="88">
        <v>52995</v>
      </c>
      <c r="BB135" s="88">
        <v>58458</v>
      </c>
      <c r="BC135" s="88">
        <v>56943</v>
      </c>
      <c r="BD135" s="88">
        <v>62020</v>
      </c>
      <c r="BE135" s="88"/>
      <c r="BF135" s="88"/>
      <c r="BG135" s="88"/>
      <c r="BH135" s="88"/>
      <c r="BI135" s="87" t="s">
        <v>102</v>
      </c>
      <c r="BK135" s="175"/>
    </row>
    <row r="136" spans="1:63" x14ac:dyDescent="0.2">
      <c r="A136" s="84"/>
      <c r="B136" s="87" t="s">
        <v>103</v>
      </c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>
        <v>8014.2784681122284</v>
      </c>
      <c r="Q136" s="85">
        <v>6657.7464777119685</v>
      </c>
      <c r="R136" s="85">
        <v>5064.5063248590504</v>
      </c>
      <c r="S136" s="85">
        <v>5672.0000589865786</v>
      </c>
      <c r="T136" s="85">
        <v>5836.5347907738287</v>
      </c>
      <c r="U136" s="85">
        <v>5490.4833915074805</v>
      </c>
      <c r="V136" s="85">
        <v>6304.1767568795995</v>
      </c>
      <c r="W136" s="85">
        <v>7354.1363561571598</v>
      </c>
      <c r="X136" s="85">
        <v>6418.8829500510192</v>
      </c>
      <c r="Y136" s="85">
        <v>7566.9281998201795</v>
      </c>
      <c r="Z136" s="85">
        <v>8071.6129817569408</v>
      </c>
      <c r="AA136" s="85">
        <v>8977.4596643777113</v>
      </c>
      <c r="AB136" s="85">
        <v>7564.0436838794394</v>
      </c>
      <c r="AC136" s="85">
        <v>8815.6995766691216</v>
      </c>
      <c r="AD136" s="85">
        <v>8816.5488133520194</v>
      </c>
      <c r="AE136" s="85">
        <v>9922.0093980659785</v>
      </c>
      <c r="AF136" s="85">
        <v>10938.31674968998</v>
      </c>
      <c r="AG136" s="85">
        <v>10716.873652522678</v>
      </c>
      <c r="AH136" s="85">
        <v>10586.081953447801</v>
      </c>
      <c r="AI136" s="85">
        <v>13087.341519280792</v>
      </c>
      <c r="AJ136" s="85">
        <v>12564.472161042579</v>
      </c>
      <c r="AK136" s="85">
        <v>15710.525863241541</v>
      </c>
      <c r="AL136" s="85">
        <v>16308.343559839668</v>
      </c>
      <c r="AM136" s="85">
        <v>16962.33773271367</v>
      </c>
      <c r="AN136" s="85">
        <v>13103.7</v>
      </c>
      <c r="AO136" s="85">
        <v>15051.3</v>
      </c>
      <c r="AP136" s="85">
        <v>13814</v>
      </c>
      <c r="AQ136" s="85">
        <v>15732</v>
      </c>
      <c r="AR136" s="85">
        <v>14117</v>
      </c>
      <c r="AS136" s="85">
        <v>17441</v>
      </c>
      <c r="AT136" s="85">
        <v>17846</v>
      </c>
      <c r="AU136" s="85">
        <v>17582</v>
      </c>
      <c r="AV136" s="87" t="s">
        <v>103</v>
      </c>
      <c r="AW136" s="86">
        <v>17910</v>
      </c>
      <c r="AX136" s="86">
        <v>17950</v>
      </c>
      <c r="AY136" s="86">
        <v>19851</v>
      </c>
      <c r="AZ136" s="86">
        <v>20414</v>
      </c>
      <c r="BA136" s="88">
        <v>16412.293546227149</v>
      </c>
      <c r="BB136" s="88">
        <v>14992.535191323699</v>
      </c>
      <c r="BC136" s="88">
        <v>17572.072727233</v>
      </c>
      <c r="BD136" s="88">
        <v>16639.527595014999</v>
      </c>
      <c r="BE136" s="88"/>
      <c r="BF136" s="88"/>
      <c r="BG136" s="88"/>
      <c r="BH136" s="88"/>
      <c r="BI136" s="87" t="s">
        <v>103</v>
      </c>
      <c r="BK136" s="175"/>
    </row>
    <row r="137" spans="1:63" x14ac:dyDescent="0.2">
      <c r="A137" s="84"/>
      <c r="B137" s="77" t="s">
        <v>108</v>
      </c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>
        <v>0</v>
      </c>
      <c r="Q137" s="85">
        <v>0</v>
      </c>
      <c r="R137" s="85">
        <v>0</v>
      </c>
      <c r="S137" s="85">
        <v>0</v>
      </c>
      <c r="T137" s="85">
        <v>0</v>
      </c>
      <c r="U137" s="85">
        <v>0</v>
      </c>
      <c r="V137" s="85">
        <v>0</v>
      </c>
      <c r="W137" s="85">
        <v>0</v>
      </c>
      <c r="X137" s="85">
        <v>0</v>
      </c>
      <c r="Y137" s="85">
        <v>0</v>
      </c>
      <c r="Z137" s="85">
        <v>0</v>
      </c>
      <c r="AA137" s="85">
        <v>0</v>
      </c>
      <c r="AB137" s="85">
        <v>0</v>
      </c>
      <c r="AC137" s="85">
        <v>0</v>
      </c>
      <c r="AD137" s="85">
        <v>0</v>
      </c>
      <c r="AE137" s="85">
        <v>0</v>
      </c>
      <c r="AF137" s="85">
        <v>0</v>
      </c>
      <c r="AG137" s="85">
        <v>0</v>
      </c>
      <c r="AH137" s="85">
        <v>0</v>
      </c>
      <c r="AI137" s="85">
        <v>0</v>
      </c>
      <c r="AJ137" s="85">
        <v>0</v>
      </c>
      <c r="AK137" s="85">
        <v>0</v>
      </c>
      <c r="AL137" s="85">
        <v>0</v>
      </c>
      <c r="AM137" s="85">
        <v>0</v>
      </c>
      <c r="AN137" s="85">
        <v>0</v>
      </c>
      <c r="AO137" s="85">
        <v>0</v>
      </c>
      <c r="AP137" s="85">
        <v>0</v>
      </c>
      <c r="AQ137" s="85">
        <v>0</v>
      </c>
      <c r="AR137" s="85">
        <v>0</v>
      </c>
      <c r="AS137" s="85">
        <v>0</v>
      </c>
      <c r="AT137" s="85">
        <v>0</v>
      </c>
      <c r="AU137" s="85">
        <v>0</v>
      </c>
      <c r="AV137" s="77" t="s">
        <v>109</v>
      </c>
      <c r="AW137" s="86"/>
      <c r="AX137" s="86"/>
      <c r="AY137" s="86"/>
      <c r="AZ137" s="86"/>
      <c r="BA137" s="88"/>
      <c r="BB137" s="88"/>
      <c r="BC137" s="88"/>
      <c r="BD137" s="88"/>
      <c r="BE137" s="88"/>
      <c r="BF137" s="88"/>
      <c r="BG137" s="88"/>
      <c r="BH137" s="88"/>
      <c r="BI137" s="77" t="s">
        <v>109</v>
      </c>
    </row>
    <row r="138" spans="1:63" x14ac:dyDescent="0.2">
      <c r="A138" s="84"/>
      <c r="B138" s="87" t="s">
        <v>102</v>
      </c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>
        <v>9737</v>
      </c>
      <c r="Q138" s="85">
        <v>10568</v>
      </c>
      <c r="R138" s="85">
        <v>10669</v>
      </c>
      <c r="S138" s="85">
        <v>11841</v>
      </c>
      <c r="T138" s="85">
        <v>12780</v>
      </c>
      <c r="U138" s="85">
        <v>13290</v>
      </c>
      <c r="V138" s="85">
        <v>13201</v>
      </c>
      <c r="W138" s="85">
        <v>12465</v>
      </c>
      <c r="X138" s="85">
        <v>11400</v>
      </c>
      <c r="Y138" s="85">
        <v>11892</v>
      </c>
      <c r="Z138" s="85">
        <v>12955</v>
      </c>
      <c r="AA138" s="85">
        <v>13961</v>
      </c>
      <c r="AB138" s="85">
        <v>12859</v>
      </c>
      <c r="AC138" s="85">
        <v>11072</v>
      </c>
      <c r="AD138" s="85">
        <v>11564</v>
      </c>
      <c r="AE138" s="85">
        <v>11935</v>
      </c>
      <c r="AF138" s="85">
        <v>10498</v>
      </c>
      <c r="AG138" s="85">
        <v>11449</v>
      </c>
      <c r="AH138" s="85">
        <v>11422</v>
      </c>
      <c r="AI138" s="85">
        <v>11773</v>
      </c>
      <c r="AJ138" s="85">
        <v>11135</v>
      </c>
      <c r="AK138" s="85">
        <v>11018</v>
      </c>
      <c r="AL138" s="85">
        <v>11249</v>
      </c>
      <c r="AM138" s="85">
        <v>12048</v>
      </c>
      <c r="AN138" s="85">
        <v>10913</v>
      </c>
      <c r="AO138" s="85">
        <v>10926</v>
      </c>
      <c r="AP138" s="85">
        <v>11038</v>
      </c>
      <c r="AQ138" s="85">
        <v>11431</v>
      </c>
      <c r="AR138" s="85">
        <v>10161</v>
      </c>
      <c r="AS138" s="85">
        <v>11754</v>
      </c>
      <c r="AT138" s="85">
        <v>14012</v>
      </c>
      <c r="AU138" s="85">
        <v>15686</v>
      </c>
      <c r="AV138" s="87" t="s">
        <v>102</v>
      </c>
      <c r="AW138" s="86"/>
      <c r="AX138" s="86"/>
      <c r="AY138" s="86"/>
      <c r="AZ138" s="86"/>
      <c r="BA138" s="88">
        <v>267826</v>
      </c>
      <c r="BB138" s="88">
        <v>328273</v>
      </c>
      <c r="BC138" s="88">
        <v>359025</v>
      </c>
      <c r="BD138" s="88">
        <v>378986</v>
      </c>
      <c r="BE138" s="88"/>
      <c r="BF138" s="88"/>
      <c r="BG138" s="88"/>
      <c r="BH138" s="88"/>
      <c r="BI138" s="87" t="s">
        <v>102</v>
      </c>
    </row>
    <row r="139" spans="1:63" x14ac:dyDescent="0.2">
      <c r="A139" s="84"/>
      <c r="B139" s="87" t="s">
        <v>103</v>
      </c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5">
        <v>2471.9932266609794</v>
      </c>
      <c r="Q139" s="85">
        <v>2580.5876386577997</v>
      </c>
      <c r="R139" s="85">
        <v>2532.6257857294504</v>
      </c>
      <c r="S139" s="85">
        <v>2857.3501139956602</v>
      </c>
      <c r="T139" s="85">
        <v>2762.3996785109202</v>
      </c>
      <c r="U139" s="85">
        <v>2719.7943354817003</v>
      </c>
      <c r="V139" s="85">
        <v>2930.1747581153004</v>
      </c>
      <c r="W139" s="85">
        <v>3222.6327180780499</v>
      </c>
      <c r="X139" s="85">
        <v>2745.0020468247999</v>
      </c>
      <c r="Y139" s="85">
        <v>3132.3912510192004</v>
      </c>
      <c r="Z139" s="85">
        <v>3227.0573149430002</v>
      </c>
      <c r="AA139" s="85">
        <v>3624.3279157920001</v>
      </c>
      <c r="AB139" s="85">
        <v>3397.3444234813592</v>
      </c>
      <c r="AC139" s="85">
        <v>2939.56590850254</v>
      </c>
      <c r="AD139" s="85">
        <v>3009.3872951221397</v>
      </c>
      <c r="AE139" s="85">
        <v>3508.42190549836</v>
      </c>
      <c r="AF139" s="85">
        <v>3014.11884209342</v>
      </c>
      <c r="AG139" s="85">
        <v>3208.2200269598998</v>
      </c>
      <c r="AH139" s="85">
        <v>3001.2820386879603</v>
      </c>
      <c r="AI139" s="85">
        <v>3462.0310147988603</v>
      </c>
      <c r="AJ139" s="85">
        <v>3009.5619557002001</v>
      </c>
      <c r="AK139" s="85">
        <v>3119.1937136388797</v>
      </c>
      <c r="AL139" s="85">
        <v>2901.4396493860995</v>
      </c>
      <c r="AM139" s="85">
        <v>3645.5961673570996</v>
      </c>
      <c r="AN139" s="85">
        <v>2945.7</v>
      </c>
      <c r="AO139" s="85">
        <v>3233</v>
      </c>
      <c r="AP139" s="85">
        <v>2626</v>
      </c>
      <c r="AQ139" s="85">
        <v>3404</v>
      </c>
      <c r="AR139" s="85">
        <v>2705</v>
      </c>
      <c r="AS139" s="85">
        <v>2977</v>
      </c>
      <c r="AT139" s="85">
        <v>2716</v>
      </c>
      <c r="AU139" s="85">
        <v>3528</v>
      </c>
      <c r="AV139" s="87" t="s">
        <v>103</v>
      </c>
      <c r="AW139" s="84"/>
      <c r="AX139" s="84"/>
      <c r="AY139" s="84"/>
      <c r="AZ139" s="84"/>
      <c r="BA139" s="88">
        <v>5336.4739538877802</v>
      </c>
      <c r="BB139" s="88">
        <v>6035.4095142555307</v>
      </c>
      <c r="BC139" s="88">
        <v>6012.9421708930004</v>
      </c>
      <c r="BD139" s="88">
        <v>7166.3674043629999</v>
      </c>
      <c r="BE139" s="88"/>
      <c r="BF139" s="88"/>
      <c r="BG139" s="88"/>
      <c r="BH139" s="88"/>
      <c r="BI139" s="87" t="s">
        <v>103</v>
      </c>
    </row>
    <row r="140" spans="1:63" ht="15" x14ac:dyDescent="0.25">
      <c r="A140" s="90"/>
      <c r="B140" s="91"/>
      <c r="C140" s="91"/>
      <c r="D140" s="91"/>
      <c r="E140" s="91"/>
      <c r="F140" s="91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92"/>
      <c r="AG140" s="92"/>
      <c r="AH140" s="92"/>
      <c r="AI140" s="92"/>
      <c r="AJ140" s="92"/>
      <c r="AK140" s="92"/>
      <c r="AL140" s="92"/>
      <c r="AM140" s="92"/>
      <c r="AN140" s="84"/>
      <c r="AO140" s="84"/>
      <c r="AP140" s="84"/>
      <c r="AQ140" s="84"/>
      <c r="AR140" s="84"/>
      <c r="AS140" s="84"/>
      <c r="AT140" s="84"/>
      <c r="AU140" s="84"/>
      <c r="AV140" s="77" t="s">
        <v>110</v>
      </c>
      <c r="AW140" s="86"/>
      <c r="AX140" s="86"/>
      <c r="AY140" s="86"/>
      <c r="AZ140" s="86"/>
      <c r="BA140" s="86"/>
      <c r="BB140" s="88"/>
      <c r="BC140" s="88"/>
      <c r="BD140" s="88"/>
      <c r="BE140" s="88"/>
      <c r="BF140" s="88"/>
      <c r="BG140" s="88"/>
      <c r="BH140" s="88"/>
      <c r="BI140" s="77" t="s">
        <v>110</v>
      </c>
    </row>
    <row r="141" spans="1:63" ht="15" x14ac:dyDescent="0.25">
      <c r="A141" s="90"/>
      <c r="B141" s="91"/>
      <c r="C141" s="93"/>
      <c r="D141" s="93"/>
      <c r="E141" s="93"/>
      <c r="F141" s="93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92"/>
      <c r="AG141" s="92"/>
      <c r="AH141" s="92"/>
      <c r="AI141" s="92"/>
      <c r="AJ141" s="92"/>
      <c r="AK141" s="92"/>
      <c r="AL141" s="92"/>
      <c r="AM141" s="92"/>
      <c r="AN141" s="84"/>
      <c r="AO141" s="84"/>
      <c r="AP141" s="84"/>
      <c r="AQ141" s="84"/>
      <c r="AR141" s="84"/>
      <c r="AS141" s="84"/>
      <c r="AT141" s="84"/>
      <c r="AU141" s="84"/>
      <c r="AV141" s="87" t="s">
        <v>102</v>
      </c>
      <c r="AW141" s="86">
        <v>14010</v>
      </c>
      <c r="AX141" s="86">
        <v>15437</v>
      </c>
      <c r="AY141" s="86">
        <v>15610</v>
      </c>
      <c r="AZ141" s="86">
        <v>15366</v>
      </c>
      <c r="BA141" s="86">
        <v>14680</v>
      </c>
      <c r="BB141" s="86">
        <v>15508</v>
      </c>
      <c r="BC141" s="86">
        <v>15526</v>
      </c>
      <c r="BD141" s="86">
        <v>15896</v>
      </c>
      <c r="BE141" s="88"/>
      <c r="BF141" s="88"/>
      <c r="BG141" s="88"/>
      <c r="BH141" s="88"/>
      <c r="BI141" s="87" t="s">
        <v>102</v>
      </c>
    </row>
    <row r="142" spans="1:63" ht="15" x14ac:dyDescent="0.25">
      <c r="A142" s="90"/>
      <c r="B142" s="91"/>
      <c r="C142" s="90"/>
      <c r="D142" s="90"/>
      <c r="E142" s="90"/>
      <c r="F142" s="90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7" t="s">
        <v>103</v>
      </c>
      <c r="AW142" s="86">
        <v>3130</v>
      </c>
      <c r="AX142" s="86">
        <v>3308</v>
      </c>
      <c r="AY142" s="86">
        <v>3182</v>
      </c>
      <c r="AZ142" s="86">
        <v>4057</v>
      </c>
      <c r="BA142" s="88">
        <v>3468.9404409653398</v>
      </c>
      <c r="BB142" s="88">
        <v>3543.59652952442</v>
      </c>
      <c r="BC142" s="88">
        <v>3553.0717705010002</v>
      </c>
      <c r="BD142" s="88">
        <v>3957.1178701459999</v>
      </c>
      <c r="BE142" s="88"/>
      <c r="BF142" s="88"/>
      <c r="BG142" s="88"/>
      <c r="BH142" s="88"/>
      <c r="BI142" s="87" t="s">
        <v>103</v>
      </c>
    </row>
    <row r="143" spans="1:63" ht="15" x14ac:dyDescent="0.25">
      <c r="A143" s="96" t="s">
        <v>111</v>
      </c>
      <c r="B143" s="96"/>
    </row>
    <row r="144" spans="1:63" ht="15" x14ac:dyDescent="0.25">
      <c r="A144" s="97" t="s">
        <v>112</v>
      </c>
      <c r="B144" s="97"/>
    </row>
    <row r="145" spans="1:2" ht="15" x14ac:dyDescent="0.25">
      <c r="A145" s="94" t="s">
        <v>113</v>
      </c>
      <c r="B145" s="94"/>
    </row>
    <row r="146" spans="1:2" ht="15" x14ac:dyDescent="0.25">
      <c r="A146" s="94" t="s">
        <v>114</v>
      </c>
      <c r="B146" s="94"/>
    </row>
    <row r="147" spans="1:2" ht="15" x14ac:dyDescent="0.25">
      <c r="A147" s="95"/>
      <c r="B147" s="95"/>
    </row>
  </sheetData>
  <mergeCells count="23">
    <mergeCell ref="BA25:BD25"/>
    <mergeCell ref="AW125:BD125"/>
    <mergeCell ref="BA128:BD128"/>
    <mergeCell ref="BA5:BD5"/>
    <mergeCell ref="BE5:BH5"/>
    <mergeCell ref="BI5:BI6"/>
    <mergeCell ref="C17:D18"/>
    <mergeCell ref="AW24:AZ24"/>
    <mergeCell ref="AF5:AI5"/>
    <mergeCell ref="AJ5:AM5"/>
    <mergeCell ref="AN5:AQ5"/>
    <mergeCell ref="AR5:AU5"/>
    <mergeCell ref="AV5:AV6"/>
    <mergeCell ref="AW5:AZ5"/>
    <mergeCell ref="B2:AS2"/>
    <mergeCell ref="B5:B6"/>
    <mergeCell ref="D5:G5"/>
    <mergeCell ref="H5:K5"/>
    <mergeCell ref="L5:O5"/>
    <mergeCell ref="P5:S5"/>
    <mergeCell ref="T5:W5"/>
    <mergeCell ref="X5:AA5"/>
    <mergeCell ref="AB5:AE5"/>
  </mergeCells>
  <pageMargins left="0.34" right="0.28999999999999998" top="0.47" bottom="0.41" header="0.3" footer="0.3"/>
  <pageSetup paperSize="9" scale="3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</vt:lpstr>
      <vt:lpstr>PS Statistics Q-wise</vt:lpstr>
    </vt:vector>
  </TitlesOfParts>
  <Company>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Khalid7496</dc:creator>
  <cp:lastModifiedBy>Khalid7496</cp:lastModifiedBy>
  <dcterms:created xsi:type="dcterms:W3CDTF">2018-08-30T05:36:12Z</dcterms:created>
  <dcterms:modified xsi:type="dcterms:W3CDTF">2018-08-30T05:52:19Z</dcterms:modified>
</cp:coreProperties>
</file>