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drive\Saeed backup 10-09-2013\backupc29-11-11\Data Division\Data Bank\Periodical Data\FY 2017-18\June 2018\Distt\Web working\Webmaster\"/>
    </mc:Choice>
  </mc:AlternateContent>
  <bookViews>
    <workbookView xWindow="-150" yWindow="-75" windowWidth="12120" windowHeight="9120" tabRatio="918"/>
  </bookViews>
  <sheets>
    <sheet name="Province wise Summary" sheetId="94" r:id="rId1"/>
  </sheets>
  <calcPr calcId="162913"/>
  <fileRecoveryPr autoRecover="0"/>
</workbook>
</file>

<file path=xl/calcChain.xml><?xml version="1.0" encoding="utf-8"?>
<calcChain xmlns="http://schemas.openxmlformats.org/spreadsheetml/2006/main">
  <c r="L24" i="94" l="1"/>
  <c r="G37" i="94" s="1"/>
  <c r="M24" i="94"/>
  <c r="H37" i="94" s="1"/>
  <c r="N24" i="94"/>
  <c r="I37" i="94" s="1"/>
  <c r="O24" i="94"/>
  <c r="J37" i="94" s="1"/>
  <c r="P24" i="94"/>
  <c r="K37" i="94" s="1"/>
  <c r="L25" i="94"/>
  <c r="G38" i="94" s="1"/>
  <c r="M25" i="94"/>
  <c r="H38" i="94" s="1"/>
  <c r="N25" i="94"/>
  <c r="I38" i="94" s="1"/>
  <c r="O25" i="94"/>
  <c r="J38" i="94" s="1"/>
  <c r="P25" i="94"/>
  <c r="K38" i="94" s="1"/>
  <c r="L26" i="94"/>
  <c r="G39" i="94" s="1"/>
  <c r="M26" i="94"/>
  <c r="H39" i="94" s="1"/>
  <c r="N26" i="94"/>
  <c r="I39" i="94" s="1"/>
  <c r="O26" i="94"/>
  <c r="J39" i="94" s="1"/>
  <c r="P26" i="94"/>
  <c r="K39" i="94" s="1"/>
  <c r="L27" i="94"/>
  <c r="G40" i="94" s="1"/>
  <c r="M27" i="94"/>
  <c r="H40" i="94" s="1"/>
  <c r="N27" i="94"/>
  <c r="I40" i="94" s="1"/>
  <c r="O27" i="94"/>
  <c r="J40" i="94" s="1"/>
  <c r="P27" i="94"/>
  <c r="K40" i="94" s="1"/>
  <c r="L28" i="94"/>
  <c r="G41" i="94" s="1"/>
  <c r="M28" i="94"/>
  <c r="H41" i="94" s="1"/>
  <c r="N28" i="94"/>
  <c r="I41" i="94" s="1"/>
  <c r="O28" i="94"/>
  <c r="J41" i="94" s="1"/>
  <c r="P28" i="94"/>
  <c r="K41" i="94" s="1"/>
  <c r="M23" i="94"/>
  <c r="H36" i="94" s="1"/>
  <c r="N23" i="94"/>
  <c r="I36" i="94" s="1"/>
  <c r="O23" i="94"/>
  <c r="J36" i="94" s="1"/>
  <c r="P23" i="94"/>
  <c r="K36" i="94" s="1"/>
  <c r="L23" i="94"/>
  <c r="G36" i="94" s="1"/>
  <c r="Q11" i="94"/>
  <c r="B37" i="94" s="1"/>
  <c r="R11" i="94"/>
  <c r="C37" i="94" s="1"/>
  <c r="M37" i="94" s="1"/>
  <c r="S11" i="94"/>
  <c r="D37" i="94" s="1"/>
  <c r="T11" i="94"/>
  <c r="E37" i="94" s="1"/>
  <c r="U11" i="94"/>
  <c r="F37" i="94" s="1"/>
  <c r="P37" i="94" s="1"/>
  <c r="Q12" i="94"/>
  <c r="B38" i="94" s="1"/>
  <c r="L38" i="94" s="1"/>
  <c r="R12" i="94"/>
  <c r="C38" i="94" s="1"/>
  <c r="S12" i="94"/>
  <c r="D38" i="94" s="1"/>
  <c r="T12" i="94"/>
  <c r="E38" i="94" s="1"/>
  <c r="O38" i="94" s="1"/>
  <c r="U12" i="94"/>
  <c r="F38" i="94" s="1"/>
  <c r="P38" i="94" s="1"/>
  <c r="Q13" i="94"/>
  <c r="B39" i="94" s="1"/>
  <c r="R13" i="94"/>
  <c r="C39" i="94" s="1"/>
  <c r="S13" i="94"/>
  <c r="D39" i="94" s="1"/>
  <c r="N39" i="94" s="1"/>
  <c r="T13" i="94"/>
  <c r="E39" i="94" s="1"/>
  <c r="O39" i="94" s="1"/>
  <c r="U13" i="94"/>
  <c r="F39" i="94" s="1"/>
  <c r="Q14" i="94"/>
  <c r="B40" i="94" s="1"/>
  <c r="R14" i="94"/>
  <c r="C40" i="94" s="1"/>
  <c r="M40" i="94" s="1"/>
  <c r="S14" i="94"/>
  <c r="D40" i="94" s="1"/>
  <c r="N40" i="94" s="1"/>
  <c r="T14" i="94"/>
  <c r="E40" i="94" s="1"/>
  <c r="U14" i="94"/>
  <c r="F40" i="94" s="1"/>
  <c r="Q15" i="94"/>
  <c r="B41" i="94" s="1"/>
  <c r="L41" i="94" s="1"/>
  <c r="R15" i="94"/>
  <c r="C41" i="94" s="1"/>
  <c r="M41" i="94" s="1"/>
  <c r="S15" i="94"/>
  <c r="D41" i="94" s="1"/>
  <c r="T15" i="94"/>
  <c r="E41" i="94" s="1"/>
  <c r="U15" i="94"/>
  <c r="F41" i="94" s="1"/>
  <c r="P41" i="94" s="1"/>
  <c r="R10" i="94"/>
  <c r="C36" i="94" s="1"/>
  <c r="C42" i="94" s="1"/>
  <c r="S10" i="94"/>
  <c r="D36" i="94" s="1"/>
  <c r="T10" i="94"/>
  <c r="E36" i="94" s="1"/>
  <c r="U10" i="94"/>
  <c r="F36" i="94" s="1"/>
  <c r="Q10" i="94"/>
  <c r="B36" i="94" s="1"/>
  <c r="L36" i="94" s="1"/>
  <c r="N37" i="94"/>
  <c r="M38" i="94"/>
  <c r="L39" i="94"/>
  <c r="P39" i="94"/>
  <c r="O40" i="94"/>
  <c r="N41" i="94"/>
  <c r="N36" i="94"/>
  <c r="B29" i="94"/>
  <c r="C29" i="94"/>
  <c r="D29" i="94"/>
  <c r="E29" i="94"/>
  <c r="F29" i="94"/>
  <c r="B16" i="94"/>
  <c r="N16" i="94"/>
  <c r="G29" i="94"/>
  <c r="H29" i="94"/>
  <c r="I29" i="94"/>
  <c r="J29" i="94"/>
  <c r="K29" i="94"/>
  <c r="C16" i="94"/>
  <c r="D16" i="94"/>
  <c r="E16" i="94"/>
  <c r="G16" i="94"/>
  <c r="H16" i="94"/>
  <c r="I16" i="94"/>
  <c r="J16" i="94"/>
  <c r="K16" i="94"/>
  <c r="L16" i="94"/>
  <c r="M16" i="94"/>
  <c r="O16" i="94"/>
  <c r="P16" i="94"/>
  <c r="F16" i="94"/>
  <c r="F42" i="94" l="1"/>
  <c r="B42" i="94"/>
  <c r="I42" i="94"/>
  <c r="E42" i="94"/>
  <c r="O41" i="94"/>
  <c r="P40" i="94"/>
  <c r="P42" i="94" s="1"/>
  <c r="L40" i="94"/>
  <c r="M39" i="94"/>
  <c r="N38" i="94"/>
  <c r="O37" i="94"/>
  <c r="G42" i="94"/>
  <c r="H42" i="94"/>
  <c r="J42" i="94"/>
  <c r="M36" i="94"/>
  <c r="D42" i="94"/>
  <c r="K42" i="94"/>
  <c r="P36" i="94"/>
  <c r="L37" i="94"/>
  <c r="O36" i="94"/>
  <c r="M42" i="94"/>
  <c r="N42" i="94"/>
  <c r="O29" i="94"/>
  <c r="O42" i="94"/>
  <c r="Q16" i="94"/>
  <c r="P29" i="94"/>
  <c r="T16" i="94"/>
  <c r="U16" i="94"/>
  <c r="N29" i="94"/>
  <c r="L29" i="94"/>
  <c r="M29" i="94"/>
  <c r="R16" i="94"/>
  <c r="S16" i="94"/>
  <c r="L42" i="94" l="1"/>
</calcChain>
</file>

<file path=xl/sharedStrings.xml><?xml version="1.0" encoding="utf-8"?>
<sst xmlns="http://schemas.openxmlformats.org/spreadsheetml/2006/main" count="135" uniqueCount="40">
  <si>
    <t>Subsistence Holding</t>
  </si>
  <si>
    <t>Economic Holding</t>
  </si>
  <si>
    <t>Above Economic Holding</t>
  </si>
  <si>
    <t>Small Farm</t>
  </si>
  <si>
    <t>Large Farm</t>
  </si>
  <si>
    <t>Total</t>
  </si>
  <si>
    <t>(Amount in million Rs.)</t>
  </si>
  <si>
    <t>Punjab</t>
  </si>
  <si>
    <t>Sindh</t>
  </si>
  <si>
    <t>All Pakistan</t>
  </si>
  <si>
    <t>Azad Kashmir</t>
  </si>
  <si>
    <t>Principal</t>
  </si>
  <si>
    <t>SUMMARY SHOWING CONSOLIDATED POSITION OF AGRICUTURE LOAN DISBURESMENTS, RECOVERIES AND OUTSTANDING</t>
  </si>
  <si>
    <t>Province/ Regions</t>
  </si>
  <si>
    <t>Blochistan</t>
  </si>
  <si>
    <t xml:space="preserve">NON FARM SECTOR </t>
  </si>
  <si>
    <t>Gilgit Baltistan</t>
  </si>
  <si>
    <t>FARM SECTOR</t>
  </si>
  <si>
    <t>Khyber Pakhtunkhwa</t>
  </si>
  <si>
    <t>Disbursement</t>
  </si>
  <si>
    <t>Recovery</t>
  </si>
  <si>
    <t>Outstanding</t>
  </si>
  <si>
    <t xml:space="preserve">No. of Disbursed  Borrowers                                                                                                                                                                                                                                                      </t>
  </si>
  <si>
    <t>Amount</t>
  </si>
  <si>
    <t>No. of Outstanding Borrowers</t>
  </si>
  <si>
    <t>16=1+6+11</t>
  </si>
  <si>
    <t>17=2+7+12</t>
  </si>
  <si>
    <t>18=3+7+13</t>
  </si>
  <si>
    <t>19=4+8+14</t>
  </si>
  <si>
    <t>20=5+9+15</t>
  </si>
  <si>
    <t>11=1+6</t>
  </si>
  <si>
    <t>12=2+7</t>
  </si>
  <si>
    <t>13=3+8</t>
  </si>
  <si>
    <t>14=4+9</t>
  </si>
  <si>
    <t>15=5+10</t>
  </si>
  <si>
    <t xml:space="preserve"> CUMULATIVE POSITION FOR THE FINANCIAL YEAR I.E. JULY-JUNE 2018 (2017-18)</t>
  </si>
  <si>
    <t>TOTAL FARM &amp; NON FARM SECTORS</t>
  </si>
  <si>
    <t>Total  Farm Sector</t>
  </si>
  <si>
    <t>Total Non Farm Sector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</si>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</sst>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00"/>
    <numFmt numFmtId="165" formatCode="_(* #,##0.000_);_(* \(#,##0.000\);_(* &quot;-&quot;??_);_(@_)"/>
    <numFmt numFmtId="166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</cellStyleXfs>
  <cellXfs count="88">
    <xf numFmtId="0" fontId="0" fillId="0" borderId="0" xfId="0"/>
    <xf numFmtId="0" fontId="7" fillId="0" borderId="0" xfId="0" applyFont="1" applyBorder="1" applyAlignment="1"/>
    <xf numFmtId="0" fontId="0" fillId="0" borderId="0" xfId="0" applyBorder="1"/>
    <xf numFmtId="164" fontId="3" fillId="2" borderId="1" xfId="0" applyNumberFormat="1" applyFont="1" applyFill="1" applyBorder="1" applyAlignment="1"/>
    <xf numFmtId="164" fontId="3" fillId="2" borderId="4" xfId="0" applyNumberFormat="1" applyFont="1" applyFill="1" applyBorder="1" applyAlignment="1"/>
    <xf numFmtId="164" fontId="3" fillId="2" borderId="7" xfId="0" applyNumberFormat="1" applyFont="1" applyFill="1" applyBorder="1" applyAlignment="1"/>
    <xf numFmtId="164" fontId="3" fillId="0" borderId="0" xfId="0" applyNumberFormat="1" applyFont="1" applyBorder="1"/>
    <xf numFmtId="164" fontId="5" fillId="0" borderId="0" xfId="0" applyNumberFormat="1" applyFont="1" applyBorder="1"/>
    <xf numFmtId="1" fontId="5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4" fontId="3" fillId="2" borderId="14" xfId="0" applyNumberFormat="1" applyFont="1" applyFill="1" applyBorder="1" applyAlignment="1"/>
    <xf numFmtId="164" fontId="3" fillId="2" borderId="15" xfId="0" applyNumberFormat="1" applyFont="1" applyFill="1" applyBorder="1" applyAlignment="1"/>
    <xf numFmtId="164" fontId="5" fillId="0" borderId="0" xfId="0" applyNumberFormat="1" applyFont="1" applyBorder="1" applyAlignment="1"/>
    <xf numFmtId="0" fontId="12" fillId="0" borderId="16" xfId="0" applyFont="1" applyBorder="1" applyAlignment="1"/>
    <xf numFmtId="164" fontId="3" fillId="0" borderId="0" xfId="0" applyNumberFormat="1" applyFont="1" applyBorder="1" applyAlignment="1"/>
    <xf numFmtId="0" fontId="12" fillId="0" borderId="21" xfId="0" applyFont="1" applyBorder="1" applyAlignment="1"/>
    <xf numFmtId="0" fontId="12" fillId="0" borderId="23" xfId="0" applyFont="1" applyBorder="1" applyAlignment="1"/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3" fillId="0" borderId="0" xfId="0" applyNumberFormat="1" applyFont="1" applyBorder="1"/>
    <xf numFmtId="0" fontId="6" fillId="0" borderId="12" xfId="0" applyFont="1" applyFill="1" applyBorder="1" applyAlignment="1">
      <alignment horizont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164" fontId="3" fillId="2" borderId="43" xfId="0" applyNumberFormat="1" applyFont="1" applyFill="1" applyBorder="1" applyAlignment="1"/>
    <xf numFmtId="166" fontId="3" fillId="0" borderId="5" xfId="1" applyNumberFormat="1" applyFont="1" applyBorder="1"/>
    <xf numFmtId="166" fontId="3" fillId="0" borderId="6" xfId="1" applyNumberFormat="1" applyFont="1" applyBorder="1"/>
    <xf numFmtId="166" fontId="3" fillId="0" borderId="8" xfId="1" applyNumberFormat="1" applyFont="1" applyBorder="1"/>
    <xf numFmtId="166" fontId="3" fillId="0" borderId="9" xfId="1" applyNumberFormat="1" applyFont="1" applyBorder="1"/>
    <xf numFmtId="166" fontId="5" fillId="0" borderId="10" xfId="1" applyNumberFormat="1" applyFont="1" applyBorder="1"/>
    <xf numFmtId="166" fontId="5" fillId="0" borderId="11" xfId="1" applyNumberFormat="1" applyFont="1" applyBorder="1"/>
    <xf numFmtId="165" fontId="3" fillId="0" borderId="2" xfId="1" applyNumberFormat="1" applyFont="1" applyBorder="1"/>
    <xf numFmtId="165" fontId="3" fillId="0" borderId="6" xfId="1" applyNumberFormat="1" applyFont="1" applyBorder="1"/>
    <xf numFmtId="165" fontId="3" fillId="0" borderId="9" xfId="1" applyNumberFormat="1" applyFont="1" applyBorder="1"/>
    <xf numFmtId="165" fontId="5" fillId="0" borderId="11" xfId="1" applyNumberFormat="1" applyFont="1" applyBorder="1"/>
    <xf numFmtId="164" fontId="3" fillId="2" borderId="28" xfId="0" applyNumberFormat="1" applyFont="1" applyFill="1" applyBorder="1" applyAlignment="1"/>
    <xf numFmtId="166" fontId="3" fillId="0" borderId="24" xfId="1" applyNumberFormat="1" applyFont="1" applyBorder="1"/>
    <xf numFmtId="165" fontId="3" fillId="0" borderId="25" xfId="1" applyNumberFormat="1" applyFont="1" applyBorder="1"/>
    <xf numFmtId="166" fontId="3" fillId="0" borderId="25" xfId="1" applyNumberFormat="1" applyFont="1" applyBorder="1"/>
    <xf numFmtId="165" fontId="3" fillId="0" borderId="44" xfId="1" applyNumberFormat="1" applyFont="1" applyBorder="1"/>
    <xf numFmtId="165" fontId="3" fillId="0" borderId="27" xfId="1" applyNumberFormat="1" applyFont="1" applyBorder="1"/>
    <xf numFmtId="165" fontId="3" fillId="0" borderId="3" xfId="1" applyNumberFormat="1" applyFont="1" applyBorder="1"/>
    <xf numFmtId="165" fontId="3" fillId="0" borderId="39" xfId="1" applyNumberFormat="1" applyFont="1" applyBorder="1"/>
    <xf numFmtId="165" fontId="3" fillId="0" borderId="45" xfId="1" applyNumberFormat="1" applyFont="1" applyBorder="1"/>
    <xf numFmtId="165" fontId="5" fillId="0" borderId="10" xfId="1" applyNumberFormat="1" applyFont="1" applyBorder="1"/>
    <xf numFmtId="165" fontId="5" fillId="0" borderId="12" xfId="1" applyNumberFormat="1" applyFont="1" applyBorder="1"/>
    <xf numFmtId="166" fontId="3" fillId="0" borderId="0" xfId="1" applyNumberFormat="1" applyFont="1" applyBorder="1"/>
    <xf numFmtId="165" fontId="3" fillId="0" borderId="0" xfId="1" applyNumberFormat="1" applyFont="1" applyBorder="1"/>
    <xf numFmtId="165" fontId="5" fillId="0" borderId="21" xfId="1" applyNumberFormat="1" applyFont="1" applyBorder="1"/>
    <xf numFmtId="0" fontId="5" fillId="0" borderId="40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</cellXfs>
  <cellStyles count="5">
    <cellStyle name="Comma" xfId="1" builtinId="3"/>
    <cellStyle name="Comma 4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76200</xdr:rowOff>
        </xdr:from>
        <xdr:to>
          <xdr:col>0</xdr:col>
          <xdr:colOff>657225</xdr:colOff>
          <xdr:row>3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W43"/>
  <sheetViews>
    <sheetView tabSelected="1" workbookViewId="0">
      <selection activeCell="A44" sqref="A44:XFD47"/>
    </sheetView>
  </sheetViews>
  <sheetFormatPr defaultRowHeight="12.75" x14ac:dyDescent="0.2"/>
  <cols>
    <col min="1" max="1" width="11.5703125" customWidth="1"/>
    <col min="2" max="2" width="12" bestFit="1" customWidth="1"/>
    <col min="3" max="3" width="13.140625" bestFit="1" customWidth="1"/>
    <col min="4" max="4" width="11" customWidth="1"/>
    <col min="5" max="5" width="10.28515625" customWidth="1"/>
    <col min="6" max="6" width="10.42578125" customWidth="1"/>
    <col min="7" max="7" width="9.7109375" customWidth="1"/>
    <col min="8" max="9" width="12.42578125" bestFit="1" customWidth="1"/>
    <col min="10" max="10" width="10.85546875" customWidth="1"/>
    <col min="11" max="11" width="11.5703125" bestFit="1" customWidth="1"/>
    <col min="12" max="12" width="12" bestFit="1" customWidth="1"/>
    <col min="13" max="14" width="11.140625" bestFit="1" customWidth="1"/>
    <col min="15" max="15" width="9" customWidth="1"/>
    <col min="16" max="17" width="11.140625" bestFit="1" customWidth="1"/>
    <col min="18" max="18" width="10.7109375" bestFit="1" customWidth="1"/>
    <col min="19" max="19" width="10.42578125" customWidth="1"/>
    <col min="20" max="20" width="9" customWidth="1"/>
    <col min="21" max="21" width="10.7109375" bestFit="1" customWidth="1"/>
  </cols>
  <sheetData>
    <row r="1" spans="1:2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 x14ac:dyDescent="0.2">
      <c r="A2" s="85" t="s">
        <v>12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</row>
    <row r="3" spans="1:21" x14ac:dyDescent="0.2">
      <c r="A3" s="86" t="s">
        <v>35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21" ht="13.5" thickBot="1" x14ac:dyDescent="0.25">
      <c r="A5" s="10" t="s">
        <v>17</v>
      </c>
      <c r="S5" s="87" t="s">
        <v>6</v>
      </c>
      <c r="T5" s="87"/>
      <c r="U5" s="87"/>
    </row>
    <row r="6" spans="1:21" ht="12.75" customHeight="1" x14ac:dyDescent="0.2">
      <c r="A6" s="68" t="s">
        <v>13</v>
      </c>
      <c r="B6" s="76" t="s">
        <v>0</v>
      </c>
      <c r="C6" s="77"/>
      <c r="D6" s="77"/>
      <c r="E6" s="77"/>
      <c r="F6" s="78"/>
      <c r="G6" s="76" t="s">
        <v>1</v>
      </c>
      <c r="H6" s="77"/>
      <c r="I6" s="77"/>
      <c r="J6" s="77"/>
      <c r="K6" s="78"/>
      <c r="L6" s="76" t="s">
        <v>2</v>
      </c>
      <c r="M6" s="77"/>
      <c r="N6" s="77"/>
      <c r="O6" s="77"/>
      <c r="P6" s="79"/>
      <c r="Q6" s="76" t="s">
        <v>5</v>
      </c>
      <c r="R6" s="77"/>
      <c r="S6" s="77"/>
      <c r="T6" s="77"/>
      <c r="U6" s="78"/>
    </row>
    <row r="7" spans="1:21" x14ac:dyDescent="0.2">
      <c r="A7" s="69"/>
      <c r="B7" s="80" t="s">
        <v>19</v>
      </c>
      <c r="C7" s="81"/>
      <c r="D7" s="20" t="s">
        <v>20</v>
      </c>
      <c r="E7" s="82" t="s">
        <v>21</v>
      </c>
      <c r="F7" s="83"/>
      <c r="G7" s="80" t="s">
        <v>19</v>
      </c>
      <c r="H7" s="81"/>
      <c r="I7" s="20" t="s">
        <v>20</v>
      </c>
      <c r="J7" s="82" t="s">
        <v>21</v>
      </c>
      <c r="K7" s="83"/>
      <c r="L7" s="80" t="s">
        <v>19</v>
      </c>
      <c r="M7" s="81"/>
      <c r="N7" s="20" t="s">
        <v>20</v>
      </c>
      <c r="O7" s="82" t="s">
        <v>21</v>
      </c>
      <c r="P7" s="84"/>
      <c r="Q7" s="80" t="s">
        <v>19</v>
      </c>
      <c r="R7" s="81"/>
      <c r="S7" s="20" t="s">
        <v>20</v>
      </c>
      <c r="T7" s="82" t="s">
        <v>21</v>
      </c>
      <c r="U7" s="83"/>
    </row>
    <row r="8" spans="1:21" ht="42.75" thickBot="1" x14ac:dyDescent="0.25">
      <c r="A8" s="69"/>
      <c r="B8" s="21" t="s">
        <v>22</v>
      </c>
      <c r="C8" s="22" t="s">
        <v>23</v>
      </c>
      <c r="D8" s="22" t="s">
        <v>11</v>
      </c>
      <c r="E8" s="22" t="s">
        <v>24</v>
      </c>
      <c r="F8" s="23" t="s">
        <v>11</v>
      </c>
      <c r="G8" s="21" t="s">
        <v>22</v>
      </c>
      <c r="H8" s="22" t="s">
        <v>23</v>
      </c>
      <c r="I8" s="22" t="s">
        <v>11</v>
      </c>
      <c r="J8" s="22" t="s">
        <v>24</v>
      </c>
      <c r="K8" s="23" t="s">
        <v>11</v>
      </c>
      <c r="L8" s="21" t="s">
        <v>22</v>
      </c>
      <c r="M8" s="22" t="s">
        <v>23</v>
      </c>
      <c r="N8" s="22" t="s">
        <v>11</v>
      </c>
      <c r="O8" s="22" t="s">
        <v>24</v>
      </c>
      <c r="P8" s="33" t="s">
        <v>11</v>
      </c>
      <c r="Q8" s="21" t="s">
        <v>22</v>
      </c>
      <c r="R8" s="22" t="s">
        <v>23</v>
      </c>
      <c r="S8" s="22" t="s">
        <v>11</v>
      </c>
      <c r="T8" s="22" t="s">
        <v>24</v>
      </c>
      <c r="U8" s="23" t="s">
        <v>11</v>
      </c>
    </row>
    <row r="9" spans="1:21" ht="13.5" thickBot="1" x14ac:dyDescent="0.25">
      <c r="A9" s="70"/>
      <c r="B9" s="24">
        <v>1</v>
      </c>
      <c r="C9" s="25">
        <v>2</v>
      </c>
      <c r="D9" s="25">
        <v>3</v>
      </c>
      <c r="E9" s="25">
        <v>4</v>
      </c>
      <c r="F9" s="26">
        <v>5</v>
      </c>
      <c r="G9" s="24">
        <v>6</v>
      </c>
      <c r="H9" s="25">
        <v>7</v>
      </c>
      <c r="I9" s="25">
        <v>8</v>
      </c>
      <c r="J9" s="25">
        <v>9</v>
      </c>
      <c r="K9" s="26">
        <v>10</v>
      </c>
      <c r="L9" s="24">
        <v>11</v>
      </c>
      <c r="M9" s="25">
        <v>12</v>
      </c>
      <c r="N9" s="25">
        <v>13</v>
      </c>
      <c r="O9" s="25">
        <v>14</v>
      </c>
      <c r="P9" s="34">
        <v>15</v>
      </c>
      <c r="Q9" s="24" t="s">
        <v>25</v>
      </c>
      <c r="R9" s="25" t="s">
        <v>26</v>
      </c>
      <c r="S9" s="25" t="s">
        <v>27</v>
      </c>
      <c r="T9" s="25" t="s">
        <v>28</v>
      </c>
      <c r="U9" s="26" t="s">
        <v>29</v>
      </c>
    </row>
    <row r="10" spans="1:21" x14ac:dyDescent="0.2">
      <c r="A10" s="50" t="s">
        <v>7</v>
      </c>
      <c r="B10" s="51">
        <v>1525366</v>
      </c>
      <c r="C10" s="52">
        <v>156491.70699999997</v>
      </c>
      <c r="D10" s="52">
        <v>141111.29672999997</v>
      </c>
      <c r="E10" s="53">
        <v>1409176</v>
      </c>
      <c r="F10" s="52">
        <v>147184.81482</v>
      </c>
      <c r="G10" s="51">
        <v>87182</v>
      </c>
      <c r="H10" s="52">
        <v>59670.053300000014</v>
      </c>
      <c r="I10" s="52">
        <v>52406.228000000003</v>
      </c>
      <c r="J10" s="53">
        <v>75412</v>
      </c>
      <c r="K10" s="52">
        <v>40830.883999999998</v>
      </c>
      <c r="L10" s="51">
        <v>14926</v>
      </c>
      <c r="M10" s="52">
        <v>208598.54699999999</v>
      </c>
      <c r="N10" s="52">
        <v>178192.74000000002</v>
      </c>
      <c r="O10" s="53">
        <v>8489</v>
      </c>
      <c r="P10" s="52">
        <v>32927.932999999997</v>
      </c>
      <c r="Q10" s="51">
        <f t="shared" ref="Q10:U12" si="0">B10+G10+L10</f>
        <v>1627474</v>
      </c>
      <c r="R10" s="52">
        <f t="shared" si="0"/>
        <v>424760.30729999999</v>
      </c>
      <c r="S10" s="52">
        <f t="shared" si="0"/>
        <v>371710.26473</v>
      </c>
      <c r="T10" s="53">
        <f t="shared" si="0"/>
        <v>1493077</v>
      </c>
      <c r="U10" s="52">
        <f t="shared" si="0"/>
        <v>220943.63181999998</v>
      </c>
    </row>
    <row r="11" spans="1:21" x14ac:dyDescent="0.2">
      <c r="A11" s="13" t="s">
        <v>8</v>
      </c>
      <c r="B11" s="40">
        <v>192714</v>
      </c>
      <c r="C11" s="47">
        <v>20744.237000000001</v>
      </c>
      <c r="D11" s="47">
        <v>18091.902353000001</v>
      </c>
      <c r="E11" s="41">
        <v>194891</v>
      </c>
      <c r="F11" s="46">
        <v>21098.294417000005</v>
      </c>
      <c r="G11" s="40">
        <v>18266</v>
      </c>
      <c r="H11" s="47">
        <v>14845.293</v>
      </c>
      <c r="I11" s="47">
        <v>12682.155999999997</v>
      </c>
      <c r="J11" s="41">
        <v>18401</v>
      </c>
      <c r="K11" s="46">
        <v>10711.705</v>
      </c>
      <c r="L11" s="40">
        <v>2906</v>
      </c>
      <c r="M11" s="47">
        <v>12640.645</v>
      </c>
      <c r="N11" s="47">
        <v>9563.6110000000008</v>
      </c>
      <c r="O11" s="41">
        <v>2106</v>
      </c>
      <c r="P11" s="46">
        <v>3180.3570000000004</v>
      </c>
      <c r="Q11" s="40">
        <f t="shared" si="0"/>
        <v>213886</v>
      </c>
      <c r="R11" s="47">
        <f t="shared" si="0"/>
        <v>48230.175000000003</v>
      </c>
      <c r="S11" s="47">
        <f t="shared" si="0"/>
        <v>40337.669353000005</v>
      </c>
      <c r="T11" s="41">
        <f t="shared" si="0"/>
        <v>215398</v>
      </c>
      <c r="U11" s="46">
        <f t="shared" si="0"/>
        <v>34990.35641700001</v>
      </c>
    </row>
    <row r="12" spans="1:21" x14ac:dyDescent="0.2">
      <c r="A12" s="13" t="s">
        <v>18</v>
      </c>
      <c r="B12" s="40">
        <v>29923</v>
      </c>
      <c r="C12" s="47">
        <v>5715.1790000000001</v>
      </c>
      <c r="D12" s="47">
        <v>4183.4116398999995</v>
      </c>
      <c r="E12" s="41">
        <v>32783</v>
      </c>
      <c r="F12" s="46">
        <v>5113.5505525000008</v>
      </c>
      <c r="G12" s="40">
        <v>4577</v>
      </c>
      <c r="H12" s="47">
        <v>1739.4140000000007</v>
      </c>
      <c r="I12" s="47">
        <v>1436.441</v>
      </c>
      <c r="J12" s="41">
        <v>3660</v>
      </c>
      <c r="K12" s="46">
        <v>1625.5719999999997</v>
      </c>
      <c r="L12" s="40">
        <v>693</v>
      </c>
      <c r="M12" s="47">
        <v>814.41600000000005</v>
      </c>
      <c r="N12" s="47">
        <v>680.98799999999983</v>
      </c>
      <c r="O12" s="41">
        <v>293</v>
      </c>
      <c r="P12" s="46">
        <v>635.24599999999998</v>
      </c>
      <c r="Q12" s="40">
        <f t="shared" si="0"/>
        <v>35193</v>
      </c>
      <c r="R12" s="47">
        <f t="shared" si="0"/>
        <v>8269.009</v>
      </c>
      <c r="S12" s="47">
        <f t="shared" si="0"/>
        <v>6300.8406398999996</v>
      </c>
      <c r="T12" s="41">
        <f t="shared" si="0"/>
        <v>36736</v>
      </c>
      <c r="U12" s="46">
        <f t="shared" si="0"/>
        <v>7374.368552500001</v>
      </c>
    </row>
    <row r="13" spans="1:21" x14ac:dyDescent="0.2">
      <c r="A13" s="13" t="s">
        <v>14</v>
      </c>
      <c r="B13" s="40">
        <v>2175</v>
      </c>
      <c r="C13" s="47">
        <v>461.8300000000001</v>
      </c>
      <c r="D13" s="47">
        <v>355.70621307999994</v>
      </c>
      <c r="E13" s="41">
        <v>2567</v>
      </c>
      <c r="F13" s="46">
        <v>551.45327298999985</v>
      </c>
      <c r="G13" s="40">
        <v>118</v>
      </c>
      <c r="H13" s="47">
        <v>69.2</v>
      </c>
      <c r="I13" s="47">
        <v>56.620000000000005</v>
      </c>
      <c r="J13" s="41">
        <v>247</v>
      </c>
      <c r="K13" s="46">
        <v>120.58999999999999</v>
      </c>
      <c r="L13" s="40">
        <v>72</v>
      </c>
      <c r="M13" s="47">
        <v>120.30200000000001</v>
      </c>
      <c r="N13" s="47">
        <v>102.876</v>
      </c>
      <c r="O13" s="41">
        <v>162</v>
      </c>
      <c r="P13" s="46">
        <v>160.63499999999999</v>
      </c>
      <c r="Q13" s="40">
        <f t="shared" ref="Q13:Q15" si="1">B13+G13+L13</f>
        <v>2365</v>
      </c>
      <c r="R13" s="47">
        <f t="shared" ref="R13:R15" si="2">C13+H13+M13</f>
        <v>651.33200000000011</v>
      </c>
      <c r="S13" s="47">
        <f t="shared" ref="S13:S15" si="3">D13+I13+N13</f>
        <v>515.20221307999998</v>
      </c>
      <c r="T13" s="41">
        <f t="shared" ref="T13:T15" si="4">E13+J13+O13</f>
        <v>2976</v>
      </c>
      <c r="U13" s="46">
        <f t="shared" ref="U13:U15" si="5">F13+K13+P13</f>
        <v>832.67827298999987</v>
      </c>
    </row>
    <row r="14" spans="1:21" x14ac:dyDescent="0.2">
      <c r="A14" s="13" t="s">
        <v>10</v>
      </c>
      <c r="B14" s="40">
        <v>787</v>
      </c>
      <c r="C14" s="47">
        <v>130.07500000000002</v>
      </c>
      <c r="D14" s="47">
        <v>236.27999999999997</v>
      </c>
      <c r="E14" s="41">
        <v>1085</v>
      </c>
      <c r="F14" s="46">
        <v>172.37200000000001</v>
      </c>
      <c r="G14" s="40">
        <v>0</v>
      </c>
      <c r="H14" s="47">
        <v>0</v>
      </c>
      <c r="I14" s="47">
        <v>0</v>
      </c>
      <c r="J14" s="41">
        <v>5</v>
      </c>
      <c r="K14" s="46">
        <v>4.0000000000000001E-3</v>
      </c>
      <c r="L14" s="40">
        <v>12</v>
      </c>
      <c r="M14" s="47">
        <v>505.33300000000003</v>
      </c>
      <c r="N14" s="47">
        <v>522.74900000000002</v>
      </c>
      <c r="O14" s="41">
        <v>3</v>
      </c>
      <c r="P14" s="46">
        <v>21.472999999999999</v>
      </c>
      <c r="Q14" s="40">
        <f t="shared" si="1"/>
        <v>799</v>
      </c>
      <c r="R14" s="47">
        <f t="shared" si="2"/>
        <v>635.40800000000002</v>
      </c>
      <c r="S14" s="47">
        <f t="shared" si="3"/>
        <v>759.029</v>
      </c>
      <c r="T14" s="41">
        <f t="shared" si="4"/>
        <v>1093</v>
      </c>
      <c r="U14" s="46">
        <f t="shared" si="5"/>
        <v>193.84899999999999</v>
      </c>
    </row>
    <row r="15" spans="1:21" ht="13.5" thickBot="1" x14ac:dyDescent="0.25">
      <c r="A15" s="14" t="s">
        <v>16</v>
      </c>
      <c r="B15" s="42">
        <v>884</v>
      </c>
      <c r="C15" s="48">
        <v>107.88799999999999</v>
      </c>
      <c r="D15" s="48">
        <v>106.57499999999999</v>
      </c>
      <c r="E15" s="43">
        <v>2192</v>
      </c>
      <c r="F15" s="54">
        <v>159.16800000000001</v>
      </c>
      <c r="G15" s="42">
        <v>36</v>
      </c>
      <c r="H15" s="48">
        <v>11.395</v>
      </c>
      <c r="I15" s="48">
        <v>21.932000000000002</v>
      </c>
      <c r="J15" s="43">
        <v>54</v>
      </c>
      <c r="K15" s="54">
        <v>12.974</v>
      </c>
      <c r="L15" s="42">
        <v>7</v>
      </c>
      <c r="M15" s="48">
        <v>29.895</v>
      </c>
      <c r="N15" s="48">
        <v>13.693000000000001</v>
      </c>
      <c r="O15" s="43">
        <v>15</v>
      </c>
      <c r="P15" s="54">
        <v>48.656999999999996</v>
      </c>
      <c r="Q15" s="42">
        <f t="shared" si="1"/>
        <v>927</v>
      </c>
      <c r="R15" s="48">
        <f t="shared" si="2"/>
        <v>149.178</v>
      </c>
      <c r="S15" s="48">
        <f t="shared" si="3"/>
        <v>142.20000000000002</v>
      </c>
      <c r="T15" s="43">
        <f t="shared" si="4"/>
        <v>2261</v>
      </c>
      <c r="U15" s="54">
        <f t="shared" si="5"/>
        <v>220.79899999999998</v>
      </c>
    </row>
    <row r="16" spans="1:21" ht="14.25" thickTop="1" thickBot="1" x14ac:dyDescent="0.25">
      <c r="A16" s="16" t="s">
        <v>9</v>
      </c>
      <c r="B16" s="44">
        <f>SUM(B10:B15)</f>
        <v>1751849</v>
      </c>
      <c r="C16" s="49">
        <f t="shared" ref="C16:U16" si="6">SUM(C10:C15)</f>
        <v>183650.91599999997</v>
      </c>
      <c r="D16" s="49">
        <f t="shared" si="6"/>
        <v>164085.17193598</v>
      </c>
      <c r="E16" s="45">
        <f t="shared" si="6"/>
        <v>1642694</v>
      </c>
      <c r="F16" s="49">
        <f t="shared" si="6"/>
        <v>174279.65306249002</v>
      </c>
      <c r="G16" s="45">
        <f t="shared" si="6"/>
        <v>110179</v>
      </c>
      <c r="H16" s="49">
        <f t="shared" si="6"/>
        <v>76335.355300000025</v>
      </c>
      <c r="I16" s="60">
        <f t="shared" si="6"/>
        <v>66603.376999999993</v>
      </c>
      <c r="J16" s="44">
        <f t="shared" si="6"/>
        <v>97779</v>
      </c>
      <c r="K16" s="49">
        <f t="shared" si="6"/>
        <v>53301.728999999999</v>
      </c>
      <c r="L16" s="45">
        <f t="shared" si="6"/>
        <v>18616</v>
      </c>
      <c r="M16" s="49">
        <f t="shared" si="6"/>
        <v>222709.13799999998</v>
      </c>
      <c r="N16" s="60">
        <f t="shared" si="6"/>
        <v>189076.65700000004</v>
      </c>
      <c r="O16" s="44">
        <f t="shared" si="6"/>
        <v>11068</v>
      </c>
      <c r="P16" s="49">
        <f t="shared" si="6"/>
        <v>36974.300999999999</v>
      </c>
      <c r="Q16" s="45">
        <f t="shared" si="6"/>
        <v>1880644</v>
      </c>
      <c r="R16" s="49">
        <f t="shared" si="6"/>
        <v>482695.4093</v>
      </c>
      <c r="S16" s="60">
        <f t="shared" si="6"/>
        <v>419765.20593598002</v>
      </c>
      <c r="T16" s="44">
        <f t="shared" si="6"/>
        <v>1751541</v>
      </c>
      <c r="U16" s="49">
        <f t="shared" si="6"/>
        <v>264555.68306248996</v>
      </c>
    </row>
    <row r="17" spans="1:231" x14ac:dyDescent="0.2">
      <c r="A17" s="12"/>
      <c r="B17" s="8"/>
      <c r="C17" s="7"/>
      <c r="D17" s="7"/>
      <c r="E17" s="7"/>
      <c r="F17" s="7"/>
      <c r="G17" s="7"/>
      <c r="H17" s="7"/>
      <c r="I17" s="7"/>
      <c r="J17" s="8"/>
      <c r="K17" s="7"/>
      <c r="L17" s="7"/>
      <c r="M17" s="7"/>
      <c r="N17" s="7"/>
      <c r="O17" s="7"/>
      <c r="P17" s="7"/>
      <c r="Q17" s="7"/>
      <c r="R17" s="8"/>
      <c r="S17" s="7"/>
      <c r="T17" s="7"/>
      <c r="U17" s="7"/>
    </row>
    <row r="18" spans="1:231" ht="13.5" thickBot="1" x14ac:dyDescent="0.25">
      <c r="A18" s="10" t="s"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1"/>
      <c r="O18" s="11"/>
      <c r="P18" s="11"/>
      <c r="Q18" s="11"/>
    </row>
    <row r="19" spans="1:231" ht="13.5" customHeight="1" thickBot="1" x14ac:dyDescent="0.25">
      <c r="A19" s="68" t="s">
        <v>13</v>
      </c>
      <c r="B19" s="72" t="s">
        <v>3</v>
      </c>
      <c r="C19" s="73"/>
      <c r="D19" s="73"/>
      <c r="E19" s="73"/>
      <c r="F19" s="74"/>
      <c r="G19" s="72" t="s">
        <v>4</v>
      </c>
      <c r="H19" s="73"/>
      <c r="I19" s="73"/>
      <c r="J19" s="73"/>
      <c r="K19" s="75"/>
      <c r="L19" s="72" t="s">
        <v>5</v>
      </c>
      <c r="M19" s="73"/>
      <c r="N19" s="73"/>
      <c r="O19" s="73"/>
      <c r="P19" s="74"/>
      <c r="Q19" s="11"/>
    </row>
    <row r="20" spans="1:231" ht="13.5" customHeight="1" thickBot="1" x14ac:dyDescent="0.25">
      <c r="A20" s="69"/>
      <c r="B20" s="64" t="s">
        <v>19</v>
      </c>
      <c r="C20" s="65"/>
      <c r="D20" s="27" t="s">
        <v>20</v>
      </c>
      <c r="E20" s="66" t="s">
        <v>21</v>
      </c>
      <c r="F20" s="67"/>
      <c r="G20" s="65" t="s">
        <v>19</v>
      </c>
      <c r="H20" s="65"/>
      <c r="I20" s="27" t="s">
        <v>20</v>
      </c>
      <c r="J20" s="66" t="s">
        <v>21</v>
      </c>
      <c r="K20" s="71"/>
      <c r="L20" s="64" t="s">
        <v>19</v>
      </c>
      <c r="M20" s="65"/>
      <c r="N20" s="27" t="s">
        <v>20</v>
      </c>
      <c r="O20" s="66" t="s">
        <v>21</v>
      </c>
      <c r="P20" s="67"/>
      <c r="Q20" s="11"/>
    </row>
    <row r="21" spans="1:231" ht="42.75" thickBot="1" x14ac:dyDescent="0.25">
      <c r="A21" s="69"/>
      <c r="B21" s="28" t="s">
        <v>22</v>
      </c>
      <c r="C21" s="29" t="s">
        <v>23</v>
      </c>
      <c r="D21" s="29" t="s">
        <v>11</v>
      </c>
      <c r="E21" s="29" t="s">
        <v>24</v>
      </c>
      <c r="F21" s="29" t="s">
        <v>11</v>
      </c>
      <c r="G21" s="28" t="s">
        <v>22</v>
      </c>
      <c r="H21" s="29" t="s">
        <v>23</v>
      </c>
      <c r="I21" s="29" t="s">
        <v>11</v>
      </c>
      <c r="J21" s="29" t="s">
        <v>24</v>
      </c>
      <c r="K21" s="37" t="s">
        <v>11</v>
      </c>
      <c r="L21" s="28" t="s">
        <v>22</v>
      </c>
      <c r="M21" s="29" t="s">
        <v>23</v>
      </c>
      <c r="N21" s="29" t="s">
        <v>11</v>
      </c>
      <c r="O21" s="29" t="s">
        <v>24</v>
      </c>
      <c r="P21" s="30" t="s">
        <v>11</v>
      </c>
      <c r="Q21" s="11"/>
    </row>
    <row r="22" spans="1:231" ht="13.5" thickBot="1" x14ac:dyDescent="0.25">
      <c r="A22" s="70"/>
      <c r="B22" s="31">
        <v>1</v>
      </c>
      <c r="C22" s="32">
        <v>2</v>
      </c>
      <c r="D22" s="32">
        <v>3</v>
      </c>
      <c r="E22" s="32">
        <v>4</v>
      </c>
      <c r="F22" s="32">
        <v>5</v>
      </c>
      <c r="G22" s="31">
        <v>6</v>
      </c>
      <c r="H22" s="32">
        <v>7</v>
      </c>
      <c r="I22" s="32">
        <v>8</v>
      </c>
      <c r="J22" s="32">
        <v>9</v>
      </c>
      <c r="K22" s="38">
        <v>10</v>
      </c>
      <c r="L22" s="31" t="s">
        <v>30</v>
      </c>
      <c r="M22" s="32" t="s">
        <v>31</v>
      </c>
      <c r="N22" s="32" t="s">
        <v>32</v>
      </c>
      <c r="O22" s="32" t="s">
        <v>33</v>
      </c>
      <c r="P22" s="36" t="s">
        <v>34</v>
      </c>
      <c r="Q22" s="11"/>
    </row>
    <row r="23" spans="1:231" x14ac:dyDescent="0.2">
      <c r="A23" s="3" t="s">
        <v>7</v>
      </c>
      <c r="B23" s="51">
        <v>1473409</v>
      </c>
      <c r="C23" s="52">
        <v>115237.715</v>
      </c>
      <c r="D23" s="52">
        <v>98440.943999999989</v>
      </c>
      <c r="E23" s="53">
        <v>1516611</v>
      </c>
      <c r="F23" s="52">
        <v>114368.09299999996</v>
      </c>
      <c r="G23" s="51">
        <v>45197</v>
      </c>
      <c r="H23" s="52">
        <v>305926.49099999998</v>
      </c>
      <c r="I23" s="52">
        <v>274169.98499999993</v>
      </c>
      <c r="J23" s="53">
        <v>52061</v>
      </c>
      <c r="K23" s="52">
        <v>59734.782999999996</v>
      </c>
      <c r="L23" s="51">
        <f>B23+G23</f>
        <v>1518606</v>
      </c>
      <c r="M23" s="52">
        <f t="shared" ref="M23:P23" si="7">C23+H23</f>
        <v>421164.20600000001</v>
      </c>
      <c r="N23" s="52">
        <f t="shared" si="7"/>
        <v>372610.92899999989</v>
      </c>
      <c r="O23" s="53">
        <f t="shared" si="7"/>
        <v>1568672</v>
      </c>
      <c r="P23" s="55">
        <f t="shared" si="7"/>
        <v>174102.87599999996</v>
      </c>
      <c r="Q23" s="6"/>
      <c r="R23" s="35"/>
      <c r="S23" s="6"/>
      <c r="T23" s="6"/>
      <c r="U23" s="6"/>
    </row>
    <row r="24" spans="1:231" x14ac:dyDescent="0.2">
      <c r="A24" s="4" t="s">
        <v>8</v>
      </c>
      <c r="B24" s="40">
        <v>298580</v>
      </c>
      <c r="C24" s="47">
        <v>19585.646999999997</v>
      </c>
      <c r="D24" s="47">
        <v>12285.819000000003</v>
      </c>
      <c r="E24" s="41">
        <v>317257</v>
      </c>
      <c r="F24" s="46">
        <v>18760.704999999998</v>
      </c>
      <c r="G24" s="40">
        <v>1990</v>
      </c>
      <c r="H24" s="47">
        <v>40757.94999999999</v>
      </c>
      <c r="I24" s="47">
        <v>37557.837999999996</v>
      </c>
      <c r="J24" s="41">
        <v>3339</v>
      </c>
      <c r="K24" s="46">
        <v>5792.21</v>
      </c>
      <c r="L24" s="40">
        <f t="shared" ref="L24:L28" si="8">B24+G24</f>
        <v>300570</v>
      </c>
      <c r="M24" s="47">
        <f t="shared" ref="M24:M28" si="9">C24+H24</f>
        <v>60343.596999999987</v>
      </c>
      <c r="N24" s="47">
        <f t="shared" ref="N24:N28" si="10">D24+I24</f>
        <v>49843.656999999999</v>
      </c>
      <c r="O24" s="41">
        <f t="shared" ref="O24:O28" si="11">E24+J24</f>
        <v>320596</v>
      </c>
      <c r="P24" s="56">
        <f t="shared" ref="P24:P28" si="12">F24+K24</f>
        <v>24552.914999999997</v>
      </c>
      <c r="Q24" s="6"/>
      <c r="R24" s="35"/>
      <c r="S24" s="6"/>
      <c r="T24" s="6"/>
      <c r="U24" s="6"/>
    </row>
    <row r="25" spans="1:231" x14ac:dyDescent="0.2">
      <c r="A25" s="4" t="s">
        <v>18</v>
      </c>
      <c r="B25" s="40">
        <v>28484</v>
      </c>
      <c r="C25" s="47">
        <v>2972.3540000000003</v>
      </c>
      <c r="D25" s="47">
        <v>2740.5539999999996</v>
      </c>
      <c r="E25" s="41">
        <v>37632</v>
      </c>
      <c r="F25" s="46">
        <v>3259.5329999999999</v>
      </c>
      <c r="G25" s="40">
        <v>1237</v>
      </c>
      <c r="H25" s="47">
        <v>3205.8779999999997</v>
      </c>
      <c r="I25" s="47">
        <v>2870.7600000000007</v>
      </c>
      <c r="J25" s="41">
        <v>2670</v>
      </c>
      <c r="K25" s="46">
        <v>676.16999999999985</v>
      </c>
      <c r="L25" s="40">
        <f t="shared" si="8"/>
        <v>29721</v>
      </c>
      <c r="M25" s="47">
        <f t="shared" si="9"/>
        <v>6178.232</v>
      </c>
      <c r="N25" s="47">
        <f t="shared" si="10"/>
        <v>5611.3140000000003</v>
      </c>
      <c r="O25" s="41">
        <f t="shared" si="11"/>
        <v>40302</v>
      </c>
      <c r="P25" s="56">
        <f t="shared" si="12"/>
        <v>3935.7029999999995</v>
      </c>
      <c r="Q25" s="6"/>
      <c r="R25" s="35"/>
      <c r="S25" s="6"/>
      <c r="T25" s="6"/>
      <c r="U25" s="6"/>
    </row>
    <row r="26" spans="1:231" x14ac:dyDescent="0.2">
      <c r="A26" s="4" t="s">
        <v>14</v>
      </c>
      <c r="B26" s="40">
        <v>1966</v>
      </c>
      <c r="C26" s="47">
        <v>145.17200000000003</v>
      </c>
      <c r="D26" s="47">
        <v>69.387999999999991</v>
      </c>
      <c r="E26" s="41">
        <v>1837</v>
      </c>
      <c r="F26" s="46">
        <v>143.404</v>
      </c>
      <c r="G26" s="40">
        <v>6</v>
      </c>
      <c r="H26" s="47">
        <v>64.671999999999997</v>
      </c>
      <c r="I26" s="47">
        <v>61.622999999999998</v>
      </c>
      <c r="J26" s="41">
        <v>10</v>
      </c>
      <c r="K26" s="46">
        <v>16.456</v>
      </c>
      <c r="L26" s="40">
        <f t="shared" si="8"/>
        <v>1972</v>
      </c>
      <c r="M26" s="47">
        <f t="shared" si="9"/>
        <v>209.84400000000002</v>
      </c>
      <c r="N26" s="47">
        <f t="shared" si="10"/>
        <v>131.011</v>
      </c>
      <c r="O26" s="41">
        <f t="shared" si="11"/>
        <v>1847</v>
      </c>
      <c r="P26" s="56">
        <f t="shared" si="12"/>
        <v>159.85999999999999</v>
      </c>
      <c r="Q26" s="6"/>
      <c r="R26" s="35"/>
      <c r="S26" s="6"/>
      <c r="T26" s="6"/>
      <c r="U26" s="6"/>
    </row>
    <row r="27" spans="1:231" x14ac:dyDescent="0.2">
      <c r="A27" s="4" t="s">
        <v>10</v>
      </c>
      <c r="B27" s="40">
        <v>26966</v>
      </c>
      <c r="C27" s="47">
        <v>1385.146</v>
      </c>
      <c r="D27" s="47">
        <v>1239.7570000000001</v>
      </c>
      <c r="E27" s="41">
        <v>29354</v>
      </c>
      <c r="F27" s="46">
        <v>1120.58</v>
      </c>
      <c r="G27" s="40">
        <v>1127</v>
      </c>
      <c r="H27" s="47">
        <v>150.38800000000001</v>
      </c>
      <c r="I27" s="47">
        <v>84.559999999999988</v>
      </c>
      <c r="J27" s="41">
        <v>1664</v>
      </c>
      <c r="K27" s="46">
        <v>177.518</v>
      </c>
      <c r="L27" s="40">
        <f t="shared" si="8"/>
        <v>28093</v>
      </c>
      <c r="M27" s="47">
        <f t="shared" si="9"/>
        <v>1535.5339999999999</v>
      </c>
      <c r="N27" s="47">
        <f t="shared" si="10"/>
        <v>1324.317</v>
      </c>
      <c r="O27" s="41">
        <f t="shared" si="11"/>
        <v>31018</v>
      </c>
      <c r="P27" s="56">
        <f t="shared" si="12"/>
        <v>1298.098</v>
      </c>
      <c r="Q27" s="6"/>
      <c r="R27" s="35"/>
      <c r="S27" s="6"/>
      <c r="T27" s="6"/>
      <c r="U27" s="6"/>
    </row>
    <row r="28" spans="1:231" ht="13.5" thickBot="1" x14ac:dyDescent="0.25">
      <c r="A28" s="5" t="s">
        <v>16</v>
      </c>
      <c r="B28" s="42">
        <v>2288</v>
      </c>
      <c r="C28" s="48">
        <v>326.25099999999998</v>
      </c>
      <c r="D28" s="48">
        <v>256.89800000000002</v>
      </c>
      <c r="E28" s="43">
        <v>4645</v>
      </c>
      <c r="F28" s="54">
        <v>423.90100000000007</v>
      </c>
      <c r="G28" s="42">
        <v>705</v>
      </c>
      <c r="H28" s="48">
        <v>152.67599999999999</v>
      </c>
      <c r="I28" s="48">
        <v>89.250999999999991</v>
      </c>
      <c r="J28" s="43">
        <v>2748</v>
      </c>
      <c r="K28" s="54">
        <v>414.62900000000002</v>
      </c>
      <c r="L28" s="42">
        <f t="shared" si="8"/>
        <v>2993</v>
      </c>
      <c r="M28" s="48">
        <f t="shared" si="9"/>
        <v>478.92699999999996</v>
      </c>
      <c r="N28" s="48">
        <f t="shared" si="10"/>
        <v>346.149</v>
      </c>
      <c r="O28" s="43">
        <f t="shared" si="11"/>
        <v>7393</v>
      </c>
      <c r="P28" s="58">
        <f t="shared" si="12"/>
        <v>838.53000000000009</v>
      </c>
      <c r="Q28" s="6"/>
      <c r="R28" s="35"/>
      <c r="S28" s="6"/>
      <c r="T28" s="6"/>
      <c r="U28" s="6"/>
    </row>
    <row r="29" spans="1:231" s="2" customFormat="1" ht="14.25" thickTop="1" thickBot="1" x14ac:dyDescent="0.25">
      <c r="A29" s="18" t="s">
        <v>9</v>
      </c>
      <c r="B29" s="45">
        <f t="shared" ref="B29:P29" si="13">SUM(B23:B28)</f>
        <v>1831693</v>
      </c>
      <c r="C29" s="49">
        <f t="shared" si="13"/>
        <v>139652.28499999997</v>
      </c>
      <c r="D29" s="60">
        <f t="shared" si="13"/>
        <v>115033.36</v>
      </c>
      <c r="E29" s="44">
        <f t="shared" si="13"/>
        <v>1907336</v>
      </c>
      <c r="F29" s="49">
        <f t="shared" si="13"/>
        <v>138076.21599999996</v>
      </c>
      <c r="G29" s="45">
        <f t="shared" si="13"/>
        <v>50262</v>
      </c>
      <c r="H29" s="49">
        <f t="shared" si="13"/>
        <v>350258.05499999999</v>
      </c>
      <c r="I29" s="60">
        <f t="shared" si="13"/>
        <v>314834.01699999993</v>
      </c>
      <c r="J29" s="44">
        <f t="shared" si="13"/>
        <v>62492</v>
      </c>
      <c r="K29" s="49">
        <f t="shared" si="13"/>
        <v>66811.766000000003</v>
      </c>
      <c r="L29" s="45">
        <f t="shared" si="13"/>
        <v>1881955</v>
      </c>
      <c r="M29" s="49">
        <f t="shared" si="13"/>
        <v>489910.34</v>
      </c>
      <c r="N29" s="60">
        <f t="shared" si="13"/>
        <v>429867.37699999986</v>
      </c>
      <c r="O29" s="44">
        <f t="shared" si="13"/>
        <v>1969828</v>
      </c>
      <c r="P29" s="60">
        <f t="shared" si="13"/>
        <v>204887.98199999996</v>
      </c>
      <c r="Q29" s="7"/>
      <c r="R29" s="8"/>
      <c r="S29" s="7"/>
      <c r="T29" s="7"/>
      <c r="U29" s="7"/>
      <c r="V29" s="6"/>
      <c r="W29" s="17"/>
      <c r="X29" s="17"/>
      <c r="Y29" s="17"/>
      <c r="Z29" s="15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17"/>
      <c r="AW29" s="17"/>
      <c r="AX29" s="17"/>
      <c r="AY29" s="15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17"/>
      <c r="BV29" s="17"/>
      <c r="BW29" s="17"/>
      <c r="BX29" s="15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17"/>
      <c r="CU29" s="17"/>
      <c r="CV29" s="17"/>
      <c r="CW29" s="15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17"/>
      <c r="DT29" s="17"/>
      <c r="DU29" s="17"/>
      <c r="DV29" s="15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17"/>
      <c r="ES29" s="17"/>
      <c r="ET29" s="17"/>
      <c r="EU29" s="15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17"/>
      <c r="FR29" s="17"/>
      <c r="FS29" s="17"/>
      <c r="FT29" s="15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17"/>
      <c r="GQ29" s="17"/>
      <c r="GR29" s="17"/>
      <c r="GS29" s="15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17"/>
      <c r="HP29" s="17"/>
      <c r="HQ29" s="17"/>
      <c r="HR29" s="15"/>
      <c r="HS29" s="6"/>
      <c r="HT29" s="6"/>
      <c r="HU29" s="6"/>
      <c r="HV29" s="6"/>
      <c r="HW29" s="6"/>
    </row>
    <row r="30" spans="1:231" x14ac:dyDescent="0.2">
      <c r="O30" s="2"/>
      <c r="P30" s="61"/>
      <c r="Q30" s="62"/>
      <c r="R30" s="62"/>
      <c r="S30" s="61"/>
      <c r="T30" s="62"/>
      <c r="U30" s="2"/>
      <c r="V30" s="2"/>
      <c r="W30" s="2"/>
      <c r="X30" s="2"/>
      <c r="Y30" s="2"/>
      <c r="Z30" s="2"/>
      <c r="AA30" s="2"/>
      <c r="AB30" s="2"/>
    </row>
    <row r="31" spans="1:231" ht="13.5" thickBot="1" x14ac:dyDescent="0.25">
      <c r="A31" s="10" t="s">
        <v>36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1"/>
      <c r="O31" s="11"/>
      <c r="P31" s="11"/>
      <c r="Q31" s="11"/>
    </row>
    <row r="32" spans="1:231" ht="13.5" thickBot="1" x14ac:dyDescent="0.25">
      <c r="A32" s="68" t="s">
        <v>13</v>
      </c>
      <c r="B32" s="72" t="s">
        <v>37</v>
      </c>
      <c r="C32" s="73"/>
      <c r="D32" s="73"/>
      <c r="E32" s="73"/>
      <c r="F32" s="74"/>
      <c r="G32" s="72" t="s">
        <v>38</v>
      </c>
      <c r="H32" s="73"/>
      <c r="I32" s="73"/>
      <c r="J32" s="73"/>
      <c r="K32" s="75"/>
      <c r="L32" s="72" t="s">
        <v>39</v>
      </c>
      <c r="M32" s="73"/>
      <c r="N32" s="73"/>
      <c r="O32" s="73"/>
      <c r="P32" s="74"/>
      <c r="Q32" s="11"/>
    </row>
    <row r="33" spans="1:21" ht="13.5" customHeight="1" thickBot="1" x14ac:dyDescent="0.25">
      <c r="A33" s="69"/>
      <c r="B33" s="64" t="s">
        <v>19</v>
      </c>
      <c r="C33" s="65"/>
      <c r="D33" s="27" t="s">
        <v>20</v>
      </c>
      <c r="E33" s="66" t="s">
        <v>21</v>
      </c>
      <c r="F33" s="67"/>
      <c r="G33" s="65" t="s">
        <v>19</v>
      </c>
      <c r="H33" s="65"/>
      <c r="I33" s="27" t="s">
        <v>20</v>
      </c>
      <c r="J33" s="66" t="s">
        <v>21</v>
      </c>
      <c r="K33" s="71"/>
      <c r="L33" s="64" t="s">
        <v>19</v>
      </c>
      <c r="M33" s="65"/>
      <c r="N33" s="27" t="s">
        <v>20</v>
      </c>
      <c r="O33" s="66" t="s">
        <v>21</v>
      </c>
      <c r="P33" s="67"/>
      <c r="Q33" s="11"/>
    </row>
    <row r="34" spans="1:21" ht="42.75" thickBot="1" x14ac:dyDescent="0.25">
      <c r="A34" s="69"/>
      <c r="B34" s="28" t="s">
        <v>22</v>
      </c>
      <c r="C34" s="29" t="s">
        <v>23</v>
      </c>
      <c r="D34" s="29" t="s">
        <v>11</v>
      </c>
      <c r="E34" s="29" t="s">
        <v>24</v>
      </c>
      <c r="F34" s="29" t="s">
        <v>11</v>
      </c>
      <c r="G34" s="28" t="s">
        <v>22</v>
      </c>
      <c r="H34" s="29" t="s">
        <v>23</v>
      </c>
      <c r="I34" s="29" t="s">
        <v>11</v>
      </c>
      <c r="J34" s="29" t="s">
        <v>24</v>
      </c>
      <c r="K34" s="37" t="s">
        <v>11</v>
      </c>
      <c r="L34" s="28" t="s">
        <v>22</v>
      </c>
      <c r="M34" s="29" t="s">
        <v>23</v>
      </c>
      <c r="N34" s="29" t="s">
        <v>11</v>
      </c>
      <c r="O34" s="29" t="s">
        <v>24</v>
      </c>
      <c r="P34" s="30" t="s">
        <v>11</v>
      </c>
      <c r="Q34" s="11"/>
    </row>
    <row r="35" spans="1:21" ht="13.5" thickBot="1" x14ac:dyDescent="0.25">
      <c r="A35" s="70"/>
      <c r="B35" s="31">
        <v>1</v>
      </c>
      <c r="C35" s="32">
        <v>2</v>
      </c>
      <c r="D35" s="32">
        <v>3</v>
      </c>
      <c r="E35" s="32">
        <v>4</v>
      </c>
      <c r="F35" s="32">
        <v>5</v>
      </c>
      <c r="G35" s="31">
        <v>6</v>
      </c>
      <c r="H35" s="32">
        <v>7</v>
      </c>
      <c r="I35" s="32">
        <v>8</v>
      </c>
      <c r="J35" s="32">
        <v>9</v>
      </c>
      <c r="K35" s="38">
        <v>10</v>
      </c>
      <c r="L35" s="31" t="s">
        <v>30</v>
      </c>
      <c r="M35" s="32" t="s">
        <v>31</v>
      </c>
      <c r="N35" s="32" t="s">
        <v>32</v>
      </c>
      <c r="O35" s="32" t="s">
        <v>33</v>
      </c>
      <c r="P35" s="36" t="s">
        <v>34</v>
      </c>
      <c r="Q35" s="11"/>
    </row>
    <row r="36" spans="1:21" x14ac:dyDescent="0.2">
      <c r="A36" s="3" t="s">
        <v>7</v>
      </c>
      <c r="B36" s="51">
        <f>Q10</f>
        <v>1627474</v>
      </c>
      <c r="C36" s="52">
        <f t="shared" ref="C36:F36" si="14">R10</f>
        <v>424760.30729999999</v>
      </c>
      <c r="D36" s="52">
        <f t="shared" si="14"/>
        <v>371710.26473</v>
      </c>
      <c r="E36" s="53">
        <f t="shared" si="14"/>
        <v>1493077</v>
      </c>
      <c r="F36" s="52">
        <f t="shared" si="14"/>
        <v>220943.63181999998</v>
      </c>
      <c r="G36" s="51">
        <f>L23</f>
        <v>1518606</v>
      </c>
      <c r="H36" s="52">
        <f t="shared" ref="H36:K36" si="15">M23</f>
        <v>421164.20600000001</v>
      </c>
      <c r="I36" s="52">
        <f t="shared" si="15"/>
        <v>372610.92899999989</v>
      </c>
      <c r="J36" s="53">
        <f t="shared" si="15"/>
        <v>1568672</v>
      </c>
      <c r="K36" s="52">
        <f t="shared" si="15"/>
        <v>174102.87599999996</v>
      </c>
      <c r="L36" s="51">
        <f>B36+G36</f>
        <v>3146080</v>
      </c>
      <c r="M36" s="52">
        <f t="shared" ref="M36:P36" si="16">C36+H36</f>
        <v>845924.51329999999</v>
      </c>
      <c r="N36" s="52">
        <f t="shared" si="16"/>
        <v>744321.19372999994</v>
      </c>
      <c r="O36" s="53">
        <f t="shared" si="16"/>
        <v>3061749</v>
      </c>
      <c r="P36" s="55">
        <f t="shared" si="16"/>
        <v>395046.50781999994</v>
      </c>
      <c r="Q36" s="6"/>
      <c r="R36" s="35"/>
      <c r="S36" s="6"/>
      <c r="T36" s="6"/>
      <c r="U36" s="6"/>
    </row>
    <row r="37" spans="1:21" x14ac:dyDescent="0.2">
      <c r="A37" s="4" t="s">
        <v>8</v>
      </c>
      <c r="B37" s="40">
        <f t="shared" ref="B37:B41" si="17">Q11</f>
        <v>213886</v>
      </c>
      <c r="C37" s="47">
        <f t="shared" ref="C37:C41" si="18">R11</f>
        <v>48230.175000000003</v>
      </c>
      <c r="D37" s="47">
        <f t="shared" ref="D37:D41" si="19">S11</f>
        <v>40337.669353000005</v>
      </c>
      <c r="E37" s="41">
        <f t="shared" ref="E37:E41" si="20">T11</f>
        <v>215398</v>
      </c>
      <c r="F37" s="46">
        <f t="shared" ref="F37:F41" si="21">U11</f>
        <v>34990.35641700001</v>
      </c>
      <c r="G37" s="40">
        <f t="shared" ref="G37:G41" si="22">L24</f>
        <v>300570</v>
      </c>
      <c r="H37" s="47">
        <f t="shared" ref="H37:H41" si="23">M24</f>
        <v>60343.596999999987</v>
      </c>
      <c r="I37" s="47">
        <f t="shared" ref="I37:I41" si="24">N24</f>
        <v>49843.656999999999</v>
      </c>
      <c r="J37" s="41">
        <f t="shared" ref="J37:J41" si="25">O24</f>
        <v>320596</v>
      </c>
      <c r="K37" s="46">
        <f t="shared" ref="K37:K41" si="26">P24</f>
        <v>24552.914999999997</v>
      </c>
      <c r="L37" s="40">
        <f t="shared" ref="L37:L41" si="27">B37+G37</f>
        <v>514456</v>
      </c>
      <c r="M37" s="47">
        <f t="shared" ref="M37:M41" si="28">C37+H37</f>
        <v>108573.772</v>
      </c>
      <c r="N37" s="47">
        <f t="shared" ref="N37:N41" si="29">D37+I37</f>
        <v>90181.326353000011</v>
      </c>
      <c r="O37" s="41">
        <f t="shared" ref="O37:O41" si="30">E37+J37</f>
        <v>535994</v>
      </c>
      <c r="P37" s="56">
        <f t="shared" ref="P37:P41" si="31">F37+K37</f>
        <v>59543.271417000011</v>
      </c>
      <c r="Q37" s="6"/>
      <c r="R37" s="35"/>
      <c r="S37" s="6"/>
      <c r="T37" s="6"/>
      <c r="U37" s="6"/>
    </row>
    <row r="38" spans="1:21" x14ac:dyDescent="0.2">
      <c r="A38" s="4" t="s">
        <v>18</v>
      </c>
      <c r="B38" s="40">
        <f t="shared" si="17"/>
        <v>35193</v>
      </c>
      <c r="C38" s="47">
        <f t="shared" si="18"/>
        <v>8269.009</v>
      </c>
      <c r="D38" s="47">
        <f t="shared" si="19"/>
        <v>6300.8406398999996</v>
      </c>
      <c r="E38" s="41">
        <f t="shared" si="20"/>
        <v>36736</v>
      </c>
      <c r="F38" s="46">
        <f t="shared" si="21"/>
        <v>7374.368552500001</v>
      </c>
      <c r="G38" s="40">
        <f t="shared" si="22"/>
        <v>29721</v>
      </c>
      <c r="H38" s="47">
        <f t="shared" si="23"/>
        <v>6178.232</v>
      </c>
      <c r="I38" s="47">
        <f t="shared" si="24"/>
        <v>5611.3140000000003</v>
      </c>
      <c r="J38" s="41">
        <f t="shared" si="25"/>
        <v>40302</v>
      </c>
      <c r="K38" s="46">
        <f t="shared" si="26"/>
        <v>3935.7029999999995</v>
      </c>
      <c r="L38" s="40">
        <f t="shared" si="27"/>
        <v>64914</v>
      </c>
      <c r="M38" s="47">
        <f t="shared" si="28"/>
        <v>14447.241</v>
      </c>
      <c r="N38" s="47">
        <f t="shared" si="29"/>
        <v>11912.1546399</v>
      </c>
      <c r="O38" s="41">
        <f t="shared" si="30"/>
        <v>77038</v>
      </c>
      <c r="P38" s="56">
        <f t="shared" si="31"/>
        <v>11310.071552500001</v>
      </c>
      <c r="Q38" s="6"/>
      <c r="R38" s="35"/>
      <c r="S38" s="6"/>
      <c r="T38" s="6"/>
      <c r="U38" s="6"/>
    </row>
    <row r="39" spans="1:21" x14ac:dyDescent="0.2">
      <c r="A39" s="4" t="s">
        <v>14</v>
      </c>
      <c r="B39" s="40">
        <f t="shared" si="17"/>
        <v>2365</v>
      </c>
      <c r="C39" s="47">
        <f t="shared" si="18"/>
        <v>651.33200000000011</v>
      </c>
      <c r="D39" s="47">
        <f t="shared" si="19"/>
        <v>515.20221307999998</v>
      </c>
      <c r="E39" s="41">
        <f t="shared" si="20"/>
        <v>2976</v>
      </c>
      <c r="F39" s="46">
        <f t="shared" si="21"/>
        <v>832.67827298999987</v>
      </c>
      <c r="G39" s="40">
        <f t="shared" si="22"/>
        <v>1972</v>
      </c>
      <c r="H39" s="47">
        <f t="shared" si="23"/>
        <v>209.84400000000002</v>
      </c>
      <c r="I39" s="47">
        <f t="shared" si="24"/>
        <v>131.011</v>
      </c>
      <c r="J39" s="41">
        <f t="shared" si="25"/>
        <v>1847</v>
      </c>
      <c r="K39" s="46">
        <f t="shared" si="26"/>
        <v>159.85999999999999</v>
      </c>
      <c r="L39" s="40">
        <f t="shared" si="27"/>
        <v>4337</v>
      </c>
      <c r="M39" s="47">
        <f t="shared" si="28"/>
        <v>861.17600000000016</v>
      </c>
      <c r="N39" s="47">
        <f t="shared" si="29"/>
        <v>646.21321307999995</v>
      </c>
      <c r="O39" s="41">
        <f t="shared" si="30"/>
        <v>4823</v>
      </c>
      <c r="P39" s="56">
        <f t="shared" si="31"/>
        <v>992.53827298999988</v>
      </c>
      <c r="Q39" s="6"/>
      <c r="R39" s="35"/>
      <c r="S39" s="6"/>
      <c r="T39" s="6"/>
      <c r="U39" s="6"/>
    </row>
    <row r="40" spans="1:21" x14ac:dyDescent="0.2">
      <c r="A40" s="4" t="s">
        <v>10</v>
      </c>
      <c r="B40" s="40">
        <f t="shared" si="17"/>
        <v>799</v>
      </c>
      <c r="C40" s="47">
        <f t="shared" si="18"/>
        <v>635.40800000000002</v>
      </c>
      <c r="D40" s="47">
        <f t="shared" si="19"/>
        <v>759.029</v>
      </c>
      <c r="E40" s="41">
        <f t="shared" si="20"/>
        <v>1093</v>
      </c>
      <c r="F40" s="46">
        <f t="shared" si="21"/>
        <v>193.84899999999999</v>
      </c>
      <c r="G40" s="40">
        <f t="shared" si="22"/>
        <v>28093</v>
      </c>
      <c r="H40" s="47">
        <f t="shared" si="23"/>
        <v>1535.5339999999999</v>
      </c>
      <c r="I40" s="47">
        <f t="shared" si="24"/>
        <v>1324.317</v>
      </c>
      <c r="J40" s="41">
        <f t="shared" si="25"/>
        <v>31018</v>
      </c>
      <c r="K40" s="46">
        <f t="shared" si="26"/>
        <v>1298.098</v>
      </c>
      <c r="L40" s="40">
        <f t="shared" si="27"/>
        <v>28892</v>
      </c>
      <c r="M40" s="47">
        <f t="shared" si="28"/>
        <v>2170.942</v>
      </c>
      <c r="N40" s="47">
        <f t="shared" si="29"/>
        <v>2083.346</v>
      </c>
      <c r="O40" s="41">
        <f t="shared" si="30"/>
        <v>32111</v>
      </c>
      <c r="P40" s="56">
        <f t="shared" si="31"/>
        <v>1491.9469999999999</v>
      </c>
      <c r="Q40" s="6"/>
      <c r="R40" s="35"/>
      <c r="S40" s="6"/>
      <c r="T40" s="6"/>
      <c r="U40" s="6"/>
    </row>
    <row r="41" spans="1:21" ht="13.5" thickBot="1" x14ac:dyDescent="0.25">
      <c r="A41" s="39" t="s">
        <v>16</v>
      </c>
      <c r="B41" s="42">
        <f t="shared" si="17"/>
        <v>927</v>
      </c>
      <c r="C41" s="48">
        <f t="shared" si="18"/>
        <v>149.178</v>
      </c>
      <c r="D41" s="48">
        <f t="shared" si="19"/>
        <v>142.20000000000002</v>
      </c>
      <c r="E41" s="43">
        <f t="shared" si="20"/>
        <v>2261</v>
      </c>
      <c r="F41" s="54">
        <f t="shared" si="21"/>
        <v>220.79899999999998</v>
      </c>
      <c r="G41" s="42">
        <f t="shared" si="22"/>
        <v>2993</v>
      </c>
      <c r="H41" s="48">
        <f t="shared" si="23"/>
        <v>478.92699999999996</v>
      </c>
      <c r="I41" s="48">
        <f t="shared" si="24"/>
        <v>346.149</v>
      </c>
      <c r="J41" s="43">
        <f t="shared" si="25"/>
        <v>7393</v>
      </c>
      <c r="K41" s="54">
        <f t="shared" si="26"/>
        <v>838.53000000000009</v>
      </c>
      <c r="L41" s="42">
        <f t="shared" si="27"/>
        <v>3920</v>
      </c>
      <c r="M41" s="48">
        <f t="shared" si="28"/>
        <v>628.10500000000002</v>
      </c>
      <c r="N41" s="48">
        <f t="shared" si="29"/>
        <v>488.34900000000005</v>
      </c>
      <c r="O41" s="43">
        <f t="shared" si="30"/>
        <v>9654</v>
      </c>
      <c r="P41" s="57">
        <f t="shared" si="31"/>
        <v>1059.3290000000002</v>
      </c>
      <c r="Q41" s="6"/>
      <c r="R41" s="35"/>
      <c r="S41" s="6"/>
      <c r="T41" s="6"/>
      <c r="U41" s="6"/>
    </row>
    <row r="42" spans="1:21" ht="14.25" thickTop="1" thickBot="1" x14ac:dyDescent="0.25">
      <c r="A42" s="19" t="s">
        <v>9</v>
      </c>
      <c r="B42" s="44">
        <f t="shared" ref="B42:P42" si="32">SUM(B36:B41)</f>
        <v>1880644</v>
      </c>
      <c r="C42" s="49">
        <f t="shared" si="32"/>
        <v>482695.4093</v>
      </c>
      <c r="D42" s="49">
        <f t="shared" si="32"/>
        <v>419765.20593598002</v>
      </c>
      <c r="E42" s="45">
        <f t="shared" si="32"/>
        <v>1751541</v>
      </c>
      <c r="F42" s="59">
        <f t="shared" si="32"/>
        <v>264555.68306248996</v>
      </c>
      <c r="G42" s="44">
        <f t="shared" si="32"/>
        <v>1881955</v>
      </c>
      <c r="H42" s="49">
        <f t="shared" si="32"/>
        <v>489910.34</v>
      </c>
      <c r="I42" s="49">
        <f t="shared" si="32"/>
        <v>429867.37699999986</v>
      </c>
      <c r="J42" s="45">
        <f t="shared" si="32"/>
        <v>1969828</v>
      </c>
      <c r="K42" s="59">
        <f t="shared" si="32"/>
        <v>204887.98199999996</v>
      </c>
      <c r="L42" s="44">
        <f t="shared" si="32"/>
        <v>3762599</v>
      </c>
      <c r="M42" s="49">
        <f t="shared" si="32"/>
        <v>972605.74930000002</v>
      </c>
      <c r="N42" s="49">
        <f t="shared" si="32"/>
        <v>849632.58293597994</v>
      </c>
      <c r="O42" s="45">
        <f t="shared" si="32"/>
        <v>3721369</v>
      </c>
      <c r="P42" s="63">
        <f t="shared" si="32"/>
        <v>469443.66506248992</v>
      </c>
      <c r="Q42" s="7"/>
      <c r="R42" s="8"/>
      <c r="S42" s="7"/>
      <c r="T42" s="7"/>
      <c r="U42" s="7"/>
    </row>
    <row r="43" spans="1:21" x14ac:dyDescent="0.2">
      <c r="Q43" s="2"/>
      <c r="R43" s="2"/>
      <c r="S43" s="2"/>
      <c r="T43" s="2"/>
      <c r="U43" s="2"/>
    </row>
  </sheetData>
  <mergeCells count="36">
    <mergeCell ref="A2:U2"/>
    <mergeCell ref="A3:U3"/>
    <mergeCell ref="S5:U5"/>
    <mergeCell ref="Q7:R7"/>
    <mergeCell ref="T7:U7"/>
    <mergeCell ref="A6:A9"/>
    <mergeCell ref="Q6:U6"/>
    <mergeCell ref="B6:F6"/>
    <mergeCell ref="G6:K6"/>
    <mergeCell ref="L6:P6"/>
    <mergeCell ref="B7:C7"/>
    <mergeCell ref="E7:F7"/>
    <mergeCell ref="G7:H7"/>
    <mergeCell ref="J7:K7"/>
    <mergeCell ref="L7:M7"/>
    <mergeCell ref="O7:P7"/>
    <mergeCell ref="L20:M20"/>
    <mergeCell ref="O20:P20"/>
    <mergeCell ref="A19:A22"/>
    <mergeCell ref="B32:F32"/>
    <mergeCell ref="G32:K32"/>
    <mergeCell ref="L32:P32"/>
    <mergeCell ref="B20:C20"/>
    <mergeCell ref="E20:F20"/>
    <mergeCell ref="G20:H20"/>
    <mergeCell ref="J20:K20"/>
    <mergeCell ref="B19:F19"/>
    <mergeCell ref="G19:K19"/>
    <mergeCell ref="L19:P19"/>
    <mergeCell ref="L33:M33"/>
    <mergeCell ref="O33:P33"/>
    <mergeCell ref="A32:A35"/>
    <mergeCell ref="B33:C33"/>
    <mergeCell ref="E33:F33"/>
    <mergeCell ref="G33:H33"/>
    <mergeCell ref="J33:K33"/>
  </mergeCells>
  <phoneticPr fontId="13" type="noConversion"/>
  <printOptions horizontalCentered="1"/>
  <pageMargins left="0.45" right="0.7" top="0.75" bottom="0.75" header="0.3" footer="0.3"/>
  <pageSetup paperSize="5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76200</xdr:rowOff>
              </from>
              <to>
                <xdr:col>0</xdr:col>
                <xdr:colOff>657225</xdr:colOff>
                <xdr:row>3</xdr:row>
                <xdr:rowOff>76200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Province wise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Umair Ahmad - ACD</dc:creator>
  <cp:lastModifiedBy>Saeed8752</cp:lastModifiedBy>
  <cp:lastPrinted>2021-04-13T12:25:57Z</cp:lastPrinted>
  <dcterms:created xsi:type="dcterms:W3CDTF">1996-10-14T23:33:28Z</dcterms:created>
  <dcterms:modified xsi:type="dcterms:W3CDTF">2021-04-13T12:25:59Z</dcterms:modified>
</cp:coreProperties>
</file>