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 Data\Ddrive\Saeed backup15-06-2021\backupc29-11-11\Data Division\Data Bank\Periodical Data\FY 2022-23\December 2022\District Portal\Website\"/>
    </mc:Choice>
  </mc:AlternateContent>
  <bookViews>
    <workbookView xWindow="0" yWindow="0" windowWidth="20490" windowHeight="7050" tabRatio="918"/>
  </bookViews>
  <sheets>
    <sheet name="Province wise Summary" sheetId="94" r:id="rId1"/>
  </sheets>
  <calcPr calcId="162913"/>
  <fileRecoveryPr autoRecover="0"/>
</workbook>
</file>

<file path=xl/calcChain.xml><?xml version="1.0" encoding="utf-8"?>
<calcChain xmlns="http://schemas.openxmlformats.org/spreadsheetml/2006/main">
  <c r="B39" i="94" l="1"/>
  <c r="L24" i="94" l="1"/>
  <c r="G37" i="94" s="1"/>
  <c r="M24" i="94"/>
  <c r="H37" i="94" s="1"/>
  <c r="N24" i="94"/>
  <c r="I37" i="94" s="1"/>
  <c r="O24" i="94"/>
  <c r="J37" i="94" s="1"/>
  <c r="P24" i="94"/>
  <c r="K37" i="94" s="1"/>
  <c r="L25" i="94"/>
  <c r="G38" i="94" s="1"/>
  <c r="M25" i="94"/>
  <c r="H38" i="94" s="1"/>
  <c r="N25" i="94"/>
  <c r="I38" i="94" s="1"/>
  <c r="O25" i="94"/>
  <c r="J38" i="94" s="1"/>
  <c r="P25" i="94"/>
  <c r="K38" i="94" s="1"/>
  <c r="L26" i="94"/>
  <c r="G39" i="94" s="1"/>
  <c r="M26" i="94"/>
  <c r="H39" i="94" s="1"/>
  <c r="N26" i="94"/>
  <c r="I39" i="94" s="1"/>
  <c r="O26" i="94"/>
  <c r="J39" i="94" s="1"/>
  <c r="P26" i="94"/>
  <c r="K39" i="94" s="1"/>
  <c r="L27" i="94"/>
  <c r="G40" i="94" s="1"/>
  <c r="M27" i="94"/>
  <c r="H40" i="94" s="1"/>
  <c r="N27" i="94"/>
  <c r="I40" i="94" s="1"/>
  <c r="O27" i="94"/>
  <c r="J40" i="94" s="1"/>
  <c r="P27" i="94"/>
  <c r="K40" i="94" s="1"/>
  <c r="L28" i="94"/>
  <c r="G41" i="94" s="1"/>
  <c r="M28" i="94"/>
  <c r="H41" i="94" s="1"/>
  <c r="N28" i="94"/>
  <c r="I41" i="94" s="1"/>
  <c r="O28" i="94"/>
  <c r="J41" i="94" s="1"/>
  <c r="P28" i="94"/>
  <c r="K41" i="94" s="1"/>
  <c r="M23" i="94"/>
  <c r="H36" i="94" s="1"/>
  <c r="N23" i="94"/>
  <c r="I36" i="94" s="1"/>
  <c r="O23" i="94"/>
  <c r="J36" i="94" s="1"/>
  <c r="P23" i="94"/>
  <c r="K36" i="94" s="1"/>
  <c r="L23" i="94"/>
  <c r="G36" i="94" s="1"/>
  <c r="Q11" i="94"/>
  <c r="B37" i="94" s="1"/>
  <c r="R11" i="94"/>
  <c r="C37" i="94" s="1"/>
  <c r="S11" i="94"/>
  <c r="D37" i="94" s="1"/>
  <c r="T11" i="94"/>
  <c r="E37" i="94" s="1"/>
  <c r="U11" i="94"/>
  <c r="F37" i="94" s="1"/>
  <c r="Q12" i="94"/>
  <c r="B38" i="94" s="1"/>
  <c r="R12" i="94"/>
  <c r="C38" i="94" s="1"/>
  <c r="S12" i="94"/>
  <c r="D38" i="94" s="1"/>
  <c r="T12" i="94"/>
  <c r="E38" i="94" s="1"/>
  <c r="U12" i="94"/>
  <c r="F38" i="94" s="1"/>
  <c r="R13" i="94"/>
  <c r="C39" i="94" s="1"/>
  <c r="S13" i="94"/>
  <c r="D39" i="94" s="1"/>
  <c r="T13" i="94"/>
  <c r="E39" i="94" s="1"/>
  <c r="U13" i="94"/>
  <c r="F39" i="94" s="1"/>
  <c r="Q14" i="94"/>
  <c r="B40" i="94" s="1"/>
  <c r="R14" i="94"/>
  <c r="C40" i="94" s="1"/>
  <c r="S14" i="94"/>
  <c r="T14" i="94"/>
  <c r="E40" i="94" s="1"/>
  <c r="U14" i="94"/>
  <c r="F40" i="94" s="1"/>
  <c r="Q15" i="94"/>
  <c r="B41" i="94" s="1"/>
  <c r="R15" i="94"/>
  <c r="S15" i="94"/>
  <c r="D41" i="94" s="1"/>
  <c r="T15" i="94"/>
  <c r="E41" i="94" s="1"/>
  <c r="U15" i="94"/>
  <c r="F41" i="94" s="1"/>
  <c r="R10" i="94"/>
  <c r="C36" i="94" s="1"/>
  <c r="S10" i="94"/>
  <c r="D36" i="94" s="1"/>
  <c r="T10" i="94"/>
  <c r="E36" i="94" s="1"/>
  <c r="U10" i="94"/>
  <c r="F36" i="94" s="1"/>
  <c r="Q10" i="94"/>
  <c r="B36" i="94" s="1"/>
  <c r="B29" i="94"/>
  <c r="C29" i="94"/>
  <c r="D29" i="94"/>
  <c r="E29" i="94"/>
  <c r="F29" i="94"/>
  <c r="B16" i="94"/>
  <c r="N16" i="94"/>
  <c r="G29" i="94"/>
  <c r="H29" i="94"/>
  <c r="I29" i="94"/>
  <c r="J29" i="94"/>
  <c r="K29" i="94"/>
  <c r="C16" i="94"/>
  <c r="D16" i="94"/>
  <c r="E16" i="94"/>
  <c r="G16" i="94"/>
  <c r="H16" i="94"/>
  <c r="I16" i="94"/>
  <c r="J16" i="94"/>
  <c r="K16" i="94"/>
  <c r="L16" i="94"/>
  <c r="M16" i="94"/>
  <c r="O16" i="94"/>
  <c r="P16" i="94"/>
  <c r="F16" i="94"/>
  <c r="C41" i="94" l="1"/>
  <c r="M41" i="94" s="1"/>
  <c r="D40" i="94"/>
  <c r="N40" i="94" s="1"/>
  <c r="M40" i="94"/>
  <c r="O39" i="94"/>
  <c r="P38" i="94"/>
  <c r="P39" i="94"/>
  <c r="P41" i="94"/>
  <c r="L41" i="94"/>
  <c r="N37" i="94"/>
  <c r="N41" i="94"/>
  <c r="L39" i="94"/>
  <c r="M38" i="94"/>
  <c r="N38" i="94"/>
  <c r="O37" i="94"/>
  <c r="O40" i="94"/>
  <c r="D42" i="94"/>
  <c r="O41" i="94"/>
  <c r="P40" i="94"/>
  <c r="L40" i="94"/>
  <c r="N39" i="94"/>
  <c r="M39" i="94"/>
  <c r="L38" i="94"/>
  <c r="O38" i="94"/>
  <c r="M37" i="94"/>
  <c r="P37" i="94"/>
  <c r="I42" i="94"/>
  <c r="L36" i="94"/>
  <c r="H42" i="94"/>
  <c r="J42" i="94"/>
  <c r="K42" i="94"/>
  <c r="E42" i="94"/>
  <c r="F42" i="94"/>
  <c r="C42" i="94"/>
  <c r="B42" i="94"/>
  <c r="L37" i="94"/>
  <c r="O36" i="94"/>
  <c r="O29" i="94"/>
  <c r="Q16" i="94"/>
  <c r="P29" i="94"/>
  <c r="T16" i="94"/>
  <c r="U16" i="94"/>
  <c r="N29" i="94"/>
  <c r="L29" i="94"/>
  <c r="M29" i="94"/>
  <c r="R16" i="94"/>
  <c r="S16" i="94"/>
  <c r="P36" i="94" l="1"/>
  <c r="P42" i="94" s="1"/>
  <c r="M36" i="94"/>
  <c r="M42" i="94" s="1"/>
  <c r="O42" i="94"/>
  <c r="N36" i="94"/>
  <c r="N42" i="94" s="1"/>
  <c r="G42" i="94"/>
  <c r="L42" i="94"/>
</calcChain>
</file>

<file path=xl/sharedStrings.xml><?xml version="1.0" encoding="utf-8"?>
<sst xmlns="http://schemas.openxmlformats.org/spreadsheetml/2006/main" count="138" uniqueCount="41">
  <si>
    <t>Subsistence Holding</t>
  </si>
  <si>
    <t>Economic Holding</t>
  </si>
  <si>
    <t>Above Economic Holding</t>
  </si>
  <si>
    <t>Small Farm</t>
  </si>
  <si>
    <t>Large Farm</t>
  </si>
  <si>
    <t>Total</t>
  </si>
  <si>
    <t>(Amount in million Rs.)</t>
  </si>
  <si>
    <t>Punjab</t>
  </si>
  <si>
    <t>Sindh</t>
  </si>
  <si>
    <t>All Pakistan</t>
  </si>
  <si>
    <t>Azad Kashmir</t>
  </si>
  <si>
    <t>Principal</t>
  </si>
  <si>
    <t>SUMMARY SHOWING CONSOLIDATED POSITION OF AGRICUTURE LOAN DISBURESMENTS, RECOVERIES AND OUTSTANDING</t>
  </si>
  <si>
    <t>Province/ Regions</t>
  </si>
  <si>
    <t>Blochistan</t>
  </si>
  <si>
    <t>Gilgit Baltistan</t>
  </si>
  <si>
    <t>Khyber Pakhtunkhwa</t>
  </si>
  <si>
    <t>Disbursement</t>
  </si>
  <si>
    <t>Recovery</t>
  </si>
  <si>
    <t>Outstanding</t>
  </si>
  <si>
    <t xml:space="preserve">No. of Disbursed  Borrowers                                                                                                                                                                                                                                                      </t>
  </si>
  <si>
    <t>Amount</t>
  </si>
  <si>
    <t>No. of Outstanding Borrowers</t>
  </si>
  <si>
    <t>16=1+6+11</t>
  </si>
  <si>
    <t>17=2+7+12</t>
  </si>
  <si>
    <t>18=3+7+13</t>
  </si>
  <si>
    <t>19=4+8+14</t>
  </si>
  <si>
    <t>20=5+9+15</t>
  </si>
  <si>
    <t>11=1+6</t>
  </si>
  <si>
    <t>12=2+7</t>
  </si>
  <si>
    <t>13=3+8</t>
  </si>
  <si>
    <t>14=4+9</t>
  </si>
  <si>
    <t>15=5+10</t>
  </si>
  <si>
    <t>TOTAL FARM &amp; NON FARM SECTORS</t>
  </si>
  <si>
    <t>Total  Farm Sector</t>
  </si>
  <si>
    <t>Total Non Farm Sector</t>
  </si>
  <si>
    <t>Grand Total</t>
  </si>
  <si>
    <t>FARM SECTOR CREDIT</t>
  </si>
  <si>
    <t>NON FARM SECTOR CREDIT</t>
  </si>
  <si>
    <t xml:space="preserve"> CUMULATIVE POSITION FOR THE FINANCIAL YEAR I.E. JULY - DECEMBER 2022 (FY 2022-23)</t>
  </si>
  <si>
    <r>
      <t>Note: The definitions of farm &amp; non-farm credit sectors and land holdings/size of farms are available in estimation methodology report i.e. "Indicative Credit Limits and Eligible Items for Agriculture Financing 2022" and accessible at</t>
    </r>
    <r>
      <rPr>
        <i/>
        <u/>
        <sz val="8"/>
        <rFont val="Times New Roman"/>
        <family val="1"/>
      </rPr>
      <t xml:space="preserve"> https://www.sbp.org.pk/acd/2022/CL1.htm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</si>
</sst>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0.000"/>
    <numFmt numFmtId="165" formatCode="_(* #,##0.000_);_(* \(#,##0.000\);_(* &quot;-&quot;??_);_(@_)"/>
    <numFmt numFmtId="166" formatCode="_(* #,##0_);_(* \(#,##0\);_(* &quot;-&quot;??_);_(@_)"/>
    <numFmt numFmtId="167" formatCode="_(* #,##0.0_);_(* \(#,##0.0\);_(* &quot;-&quot;??_);_(@_)"/>
  </numFmts>
  <fonts count="1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8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sz val="6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b/>
      <sz val="9"/>
      <name val="Times New Roman"/>
      <family val="1"/>
    </font>
    <font>
      <sz val="10"/>
      <name val="Arial"/>
      <family val="2"/>
    </font>
    <font>
      <b/>
      <u/>
      <sz val="9"/>
      <name val="Times New Roman"/>
      <family val="1"/>
    </font>
    <font>
      <sz val="8"/>
      <name val="Arial"/>
      <family val="2"/>
    </font>
    <font>
      <i/>
      <sz val="8"/>
      <name val="Times New Roman"/>
      <family val="1"/>
    </font>
    <font>
      <i/>
      <u/>
      <sz val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</cellStyleXfs>
  <cellXfs count="85">
    <xf numFmtId="0" fontId="0" fillId="0" borderId="0" xfId="0"/>
    <xf numFmtId="0" fontId="7" fillId="0" borderId="0" xfId="0" applyFont="1" applyBorder="1" applyAlignment="1"/>
    <xf numFmtId="0" fontId="0" fillId="0" borderId="0" xfId="0" applyBorder="1"/>
    <xf numFmtId="164" fontId="3" fillId="2" borderId="1" xfId="0" applyNumberFormat="1" applyFont="1" applyFill="1" applyBorder="1" applyAlignment="1"/>
    <xf numFmtId="164" fontId="3" fillId="2" borderId="4" xfId="0" applyNumberFormat="1" applyFont="1" applyFill="1" applyBorder="1" applyAlignment="1"/>
    <xf numFmtId="164" fontId="3" fillId="2" borderId="7" xfId="0" applyNumberFormat="1" applyFont="1" applyFill="1" applyBorder="1" applyAlignment="1"/>
    <xf numFmtId="164" fontId="3" fillId="0" borderId="0" xfId="0" applyNumberFormat="1" applyFont="1" applyBorder="1"/>
    <xf numFmtId="164" fontId="5" fillId="0" borderId="0" xfId="0" applyNumberFormat="1" applyFont="1" applyBorder="1"/>
    <xf numFmtId="1" fontId="5" fillId="0" borderId="0" xfId="0" applyNumberFormat="1" applyFont="1" applyBorder="1"/>
    <xf numFmtId="0" fontId="8" fillId="0" borderId="0" xfId="0" applyFont="1" applyBorder="1" applyAlignment="1">
      <alignment horizontal="center"/>
    </xf>
    <xf numFmtId="0" fontId="9" fillId="0" borderId="0" xfId="0" applyFont="1" applyBorder="1" applyAlignment="1"/>
    <xf numFmtId="0" fontId="2" fillId="0" borderId="0" xfId="0" applyFont="1" applyAlignment="1"/>
    <xf numFmtId="0" fontId="2" fillId="0" borderId="0" xfId="0" applyFont="1" applyBorder="1" applyAlignment="1"/>
    <xf numFmtId="164" fontId="3" fillId="2" borderId="14" xfId="0" applyNumberFormat="1" applyFont="1" applyFill="1" applyBorder="1" applyAlignment="1"/>
    <xf numFmtId="164" fontId="3" fillId="2" borderId="15" xfId="0" applyNumberFormat="1" applyFont="1" applyFill="1" applyBorder="1" applyAlignment="1"/>
    <xf numFmtId="164" fontId="5" fillId="0" borderId="0" xfId="0" applyNumberFormat="1" applyFont="1" applyBorder="1" applyAlignment="1"/>
    <xf numFmtId="164" fontId="3" fillId="0" borderId="0" xfId="0" applyNumberFormat="1" applyFont="1" applyBorder="1" applyAlignment="1"/>
    <xf numFmtId="0" fontId="5" fillId="0" borderId="6" xfId="0" applyFont="1" applyBorder="1" applyAlignment="1">
      <alignment horizontal="center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/>
    </xf>
    <xf numFmtId="0" fontId="5" fillId="0" borderId="32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wrapText="1"/>
    </xf>
    <xf numFmtId="0" fontId="6" fillId="0" borderId="11" xfId="0" applyFont="1" applyFill="1" applyBorder="1" applyAlignment="1">
      <alignment horizont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1" fontId="3" fillId="0" borderId="0" xfId="0" applyNumberFormat="1" applyFont="1" applyBorder="1"/>
    <xf numFmtId="0" fontId="6" fillId="0" borderId="12" xfId="0" applyFont="1" applyFill="1" applyBorder="1" applyAlignment="1">
      <alignment horizontal="center" wrapText="1"/>
    </xf>
    <xf numFmtId="0" fontId="5" fillId="0" borderId="40" xfId="0" applyFont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wrapText="1"/>
    </xf>
    <xf numFmtId="164" fontId="3" fillId="2" borderId="42" xfId="0" applyNumberFormat="1" applyFont="1" applyFill="1" applyBorder="1" applyAlignment="1"/>
    <xf numFmtId="166" fontId="3" fillId="0" borderId="5" xfId="1" applyNumberFormat="1" applyFont="1" applyBorder="1"/>
    <xf numFmtId="166" fontId="3" fillId="0" borderId="6" xfId="1" applyNumberFormat="1" applyFont="1" applyBorder="1"/>
    <xf numFmtId="166" fontId="3" fillId="0" borderId="8" xfId="1" applyNumberFormat="1" applyFont="1" applyBorder="1"/>
    <xf numFmtId="166" fontId="3" fillId="0" borderId="9" xfId="1" applyNumberFormat="1" applyFont="1" applyBorder="1"/>
    <xf numFmtId="166" fontId="5" fillId="0" borderId="10" xfId="1" applyNumberFormat="1" applyFont="1" applyBorder="1"/>
    <xf numFmtId="166" fontId="5" fillId="0" borderId="11" xfId="1" applyNumberFormat="1" applyFont="1" applyBorder="1"/>
    <xf numFmtId="164" fontId="3" fillId="2" borderId="28" xfId="0" applyNumberFormat="1" applyFont="1" applyFill="1" applyBorder="1" applyAlignment="1"/>
    <xf numFmtId="166" fontId="3" fillId="0" borderId="24" xfId="1" applyNumberFormat="1" applyFont="1" applyBorder="1"/>
    <xf numFmtId="166" fontId="3" fillId="0" borderId="25" xfId="1" applyNumberFormat="1" applyFont="1" applyBorder="1"/>
    <xf numFmtId="166" fontId="3" fillId="0" borderId="0" xfId="1" applyNumberFormat="1" applyFont="1" applyBorder="1"/>
    <xf numFmtId="165" fontId="3" fillId="0" borderId="0" xfId="1" applyNumberFormat="1" applyFont="1" applyBorder="1"/>
    <xf numFmtId="167" fontId="3" fillId="0" borderId="25" xfId="1" applyNumberFormat="1" applyFont="1" applyBorder="1"/>
    <xf numFmtId="167" fontId="3" fillId="0" borderId="6" xfId="1" applyNumberFormat="1" applyFont="1" applyBorder="1"/>
    <xf numFmtId="167" fontId="3" fillId="0" borderId="9" xfId="1" applyNumberFormat="1" applyFont="1" applyBorder="1"/>
    <xf numFmtId="167" fontId="5" fillId="0" borderId="11" xfId="1" applyNumberFormat="1" applyFont="1" applyBorder="1"/>
    <xf numFmtId="167" fontId="3" fillId="0" borderId="2" xfId="1" applyNumberFormat="1" applyFont="1" applyBorder="1"/>
    <xf numFmtId="167" fontId="3" fillId="0" borderId="43" xfId="1" applyNumberFormat="1" applyFont="1" applyBorder="1"/>
    <xf numFmtId="167" fontId="3" fillId="0" borderId="27" xfId="1" applyNumberFormat="1" applyFont="1" applyBorder="1"/>
    <xf numFmtId="167" fontId="3" fillId="0" borderId="3" xfId="1" applyNumberFormat="1" applyFont="1" applyBorder="1"/>
    <xf numFmtId="167" fontId="3" fillId="0" borderId="44" xfId="1" applyNumberFormat="1" applyFont="1" applyBorder="1"/>
    <xf numFmtId="167" fontId="5" fillId="0" borderId="12" xfId="1" applyNumberFormat="1" applyFont="1" applyBorder="1"/>
    <xf numFmtId="0" fontId="5" fillId="0" borderId="16" xfId="0" applyFont="1" applyBorder="1" applyAlignment="1"/>
    <xf numFmtId="0" fontId="5" fillId="0" borderId="23" xfId="0" applyFont="1" applyBorder="1" applyAlignment="1"/>
    <xf numFmtId="164" fontId="13" fillId="2" borderId="31" xfId="0" applyNumberFormat="1" applyFont="1" applyFill="1" applyBorder="1" applyAlignment="1"/>
    <xf numFmtId="0" fontId="5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39" xfId="0" applyFont="1" applyBorder="1" applyAlignment="1">
      <alignment horizontal="center" wrapText="1"/>
    </xf>
    <xf numFmtId="0" fontId="5" fillId="0" borderId="35" xfId="0" applyFont="1" applyBorder="1" applyAlignment="1">
      <alignment horizontal="center" wrapText="1"/>
    </xf>
    <xf numFmtId="0" fontId="5" fillId="0" borderId="36" xfId="0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5" fillId="0" borderId="30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33" xfId="0" applyFont="1" applyFill="1" applyBorder="1" applyAlignment="1">
      <alignment horizontal="center"/>
    </xf>
    <xf numFmtId="0" fontId="5" fillId="0" borderId="34" xfId="0" applyFont="1" applyFill="1" applyBorder="1" applyAlignment="1">
      <alignment horizontal="center"/>
    </xf>
    <xf numFmtId="0" fontId="5" fillId="0" borderId="40" xfId="0" applyFont="1" applyFill="1" applyBorder="1" applyAlignment="1">
      <alignment horizontal="center"/>
    </xf>
    <xf numFmtId="0" fontId="4" fillId="0" borderId="0" xfId="0" applyFont="1" applyBorder="1" applyAlignment="1">
      <alignment horizontal="right"/>
    </xf>
    <xf numFmtId="0" fontId="9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0" borderId="38" xfId="0" applyFont="1" applyBorder="1" applyAlignment="1">
      <alignment horizontal="center"/>
    </xf>
  </cellXfs>
  <cellStyles count="5">
    <cellStyle name="Comma" xfId="1" builtinId="3"/>
    <cellStyle name="Comma 4" xfId="2"/>
    <cellStyle name="Normal" xfId="0" builtinId="0"/>
    <cellStyle name="Normal 2" xfId="3"/>
    <cellStyle name="Normal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171450</xdr:colOff>
          <xdr:row>0</xdr:row>
          <xdr:rowOff>76200</xdr:rowOff>
        </xdr:from>
        <xdr:to>
          <xdr:col>0</xdr:col>
          <xdr:colOff>657225</xdr:colOff>
          <xdr:row>3</xdr:row>
          <xdr:rowOff>76200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W43"/>
  <sheetViews>
    <sheetView tabSelected="1" topLeftCell="A28" workbookViewId="0">
      <selection activeCell="A43" sqref="A43:Q43"/>
    </sheetView>
  </sheetViews>
  <sheetFormatPr defaultRowHeight="12.75" x14ac:dyDescent="0.2"/>
  <cols>
    <col min="1" max="1" width="11.5703125" customWidth="1"/>
    <col min="2" max="2" width="12" bestFit="1" customWidth="1"/>
    <col min="3" max="3" width="13.140625" bestFit="1" customWidth="1"/>
    <col min="4" max="4" width="11" customWidth="1"/>
    <col min="5" max="5" width="10.28515625" customWidth="1"/>
    <col min="6" max="6" width="10.42578125" customWidth="1"/>
    <col min="7" max="7" width="9.7109375" customWidth="1"/>
    <col min="8" max="9" width="12.42578125" bestFit="1" customWidth="1"/>
    <col min="10" max="10" width="10.85546875" customWidth="1"/>
    <col min="11" max="11" width="11.5703125" bestFit="1" customWidth="1"/>
    <col min="12" max="12" width="12" bestFit="1" customWidth="1"/>
    <col min="13" max="14" width="11.140625" bestFit="1" customWidth="1"/>
    <col min="15" max="15" width="9" customWidth="1"/>
    <col min="16" max="17" width="11.140625" bestFit="1" customWidth="1"/>
    <col min="18" max="18" width="10.7109375" bestFit="1" customWidth="1"/>
    <col min="19" max="19" width="10.42578125" customWidth="1"/>
    <col min="20" max="20" width="9" customWidth="1"/>
    <col min="21" max="21" width="10.7109375" bestFit="1" customWidth="1"/>
  </cols>
  <sheetData>
    <row r="1" spans="1:2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21" x14ac:dyDescent="0.2">
      <c r="A2" s="76" t="s">
        <v>12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</row>
    <row r="3" spans="1:21" x14ac:dyDescent="0.2">
      <c r="A3" s="77" t="s">
        <v>39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</row>
    <row r="4" spans="1:21" x14ac:dyDescent="0.2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</row>
    <row r="5" spans="1:21" ht="13.5" thickBot="1" x14ac:dyDescent="0.25">
      <c r="A5" s="10" t="s">
        <v>37</v>
      </c>
      <c r="S5" s="75" t="s">
        <v>6</v>
      </c>
      <c r="T5" s="75"/>
      <c r="U5" s="75"/>
    </row>
    <row r="6" spans="1:21" ht="12.75" customHeight="1" x14ac:dyDescent="0.2">
      <c r="A6" s="67" t="s">
        <v>13</v>
      </c>
      <c r="B6" s="80" t="s">
        <v>0</v>
      </c>
      <c r="C6" s="81"/>
      <c r="D6" s="81"/>
      <c r="E6" s="81"/>
      <c r="F6" s="82"/>
      <c r="G6" s="80" t="s">
        <v>1</v>
      </c>
      <c r="H6" s="81"/>
      <c r="I6" s="81"/>
      <c r="J6" s="81"/>
      <c r="K6" s="82"/>
      <c r="L6" s="80" t="s">
        <v>2</v>
      </c>
      <c r="M6" s="81"/>
      <c r="N6" s="81"/>
      <c r="O6" s="81"/>
      <c r="P6" s="83"/>
      <c r="Q6" s="80" t="s">
        <v>5</v>
      </c>
      <c r="R6" s="81"/>
      <c r="S6" s="81"/>
      <c r="T6" s="81"/>
      <c r="U6" s="82"/>
    </row>
    <row r="7" spans="1:21" x14ac:dyDescent="0.2">
      <c r="A7" s="68"/>
      <c r="B7" s="61" t="s">
        <v>17</v>
      </c>
      <c r="C7" s="62"/>
      <c r="D7" s="17" t="s">
        <v>18</v>
      </c>
      <c r="E7" s="78" t="s">
        <v>19</v>
      </c>
      <c r="F7" s="79"/>
      <c r="G7" s="61" t="s">
        <v>17</v>
      </c>
      <c r="H7" s="62"/>
      <c r="I7" s="17" t="s">
        <v>18</v>
      </c>
      <c r="J7" s="78" t="s">
        <v>19</v>
      </c>
      <c r="K7" s="79"/>
      <c r="L7" s="61" t="s">
        <v>17</v>
      </c>
      <c r="M7" s="62"/>
      <c r="N7" s="17" t="s">
        <v>18</v>
      </c>
      <c r="O7" s="78" t="s">
        <v>19</v>
      </c>
      <c r="P7" s="84"/>
      <c r="Q7" s="61" t="s">
        <v>17</v>
      </c>
      <c r="R7" s="62"/>
      <c r="S7" s="17" t="s">
        <v>18</v>
      </c>
      <c r="T7" s="78" t="s">
        <v>19</v>
      </c>
      <c r="U7" s="79"/>
    </row>
    <row r="8" spans="1:21" ht="42.75" thickBot="1" x14ac:dyDescent="0.25">
      <c r="A8" s="68"/>
      <c r="B8" s="18" t="s">
        <v>20</v>
      </c>
      <c r="C8" s="19" t="s">
        <v>21</v>
      </c>
      <c r="D8" s="19" t="s">
        <v>11</v>
      </c>
      <c r="E8" s="19" t="s">
        <v>22</v>
      </c>
      <c r="F8" s="20" t="s">
        <v>11</v>
      </c>
      <c r="G8" s="18" t="s">
        <v>20</v>
      </c>
      <c r="H8" s="19" t="s">
        <v>21</v>
      </c>
      <c r="I8" s="19" t="s">
        <v>11</v>
      </c>
      <c r="J8" s="19" t="s">
        <v>22</v>
      </c>
      <c r="K8" s="20" t="s">
        <v>11</v>
      </c>
      <c r="L8" s="18" t="s">
        <v>20</v>
      </c>
      <c r="M8" s="19" t="s">
        <v>21</v>
      </c>
      <c r="N8" s="19" t="s">
        <v>11</v>
      </c>
      <c r="O8" s="19" t="s">
        <v>22</v>
      </c>
      <c r="P8" s="30" t="s">
        <v>11</v>
      </c>
      <c r="Q8" s="18" t="s">
        <v>20</v>
      </c>
      <c r="R8" s="19" t="s">
        <v>21</v>
      </c>
      <c r="S8" s="19" t="s">
        <v>11</v>
      </c>
      <c r="T8" s="19" t="s">
        <v>22</v>
      </c>
      <c r="U8" s="20" t="s">
        <v>11</v>
      </c>
    </row>
    <row r="9" spans="1:21" ht="13.5" thickBot="1" x14ac:dyDescent="0.25">
      <c r="A9" s="69"/>
      <c r="B9" s="21">
        <v>1</v>
      </c>
      <c r="C9" s="22">
        <v>2</v>
      </c>
      <c r="D9" s="22">
        <v>3</v>
      </c>
      <c r="E9" s="22">
        <v>4</v>
      </c>
      <c r="F9" s="23">
        <v>5</v>
      </c>
      <c r="G9" s="21">
        <v>6</v>
      </c>
      <c r="H9" s="22">
        <v>7</v>
      </c>
      <c r="I9" s="22">
        <v>8</v>
      </c>
      <c r="J9" s="22">
        <v>9</v>
      </c>
      <c r="K9" s="23">
        <v>10</v>
      </c>
      <c r="L9" s="21">
        <v>11</v>
      </c>
      <c r="M9" s="22">
        <v>12</v>
      </c>
      <c r="N9" s="22">
        <v>13</v>
      </c>
      <c r="O9" s="22">
        <v>14</v>
      </c>
      <c r="P9" s="31">
        <v>15</v>
      </c>
      <c r="Q9" s="21" t="s">
        <v>23</v>
      </c>
      <c r="R9" s="22" t="s">
        <v>24</v>
      </c>
      <c r="S9" s="22" t="s">
        <v>25</v>
      </c>
      <c r="T9" s="22" t="s">
        <v>26</v>
      </c>
      <c r="U9" s="23" t="s">
        <v>27</v>
      </c>
    </row>
    <row r="10" spans="1:21" x14ac:dyDescent="0.2">
      <c r="A10" s="43" t="s">
        <v>7</v>
      </c>
      <c r="B10" s="44">
        <v>382153</v>
      </c>
      <c r="C10" s="48">
        <v>108877.03499999999</v>
      </c>
      <c r="D10" s="48">
        <v>80653.150000000009</v>
      </c>
      <c r="E10" s="45">
        <v>1022882</v>
      </c>
      <c r="F10" s="48">
        <v>170644.46299999996</v>
      </c>
      <c r="G10" s="44">
        <v>30806</v>
      </c>
      <c r="H10" s="48">
        <v>43383.252999999997</v>
      </c>
      <c r="I10" s="48">
        <v>39747.373999999996</v>
      </c>
      <c r="J10" s="45">
        <v>60565</v>
      </c>
      <c r="K10" s="48">
        <v>48760.205999999991</v>
      </c>
      <c r="L10" s="44">
        <v>5240</v>
      </c>
      <c r="M10" s="48">
        <v>194849.71700000003</v>
      </c>
      <c r="N10" s="48">
        <v>184428.39600000001</v>
      </c>
      <c r="O10" s="45">
        <v>8367</v>
      </c>
      <c r="P10" s="48">
        <v>73406.814999999988</v>
      </c>
      <c r="Q10" s="44">
        <f t="shared" ref="Q10:U12" si="0">B10+G10+L10</f>
        <v>418199</v>
      </c>
      <c r="R10" s="48">
        <f t="shared" si="0"/>
        <v>347110.005</v>
      </c>
      <c r="S10" s="48">
        <f t="shared" si="0"/>
        <v>304828.92000000004</v>
      </c>
      <c r="T10" s="45">
        <f t="shared" si="0"/>
        <v>1091814</v>
      </c>
      <c r="U10" s="54">
        <f t="shared" si="0"/>
        <v>292811.48399999994</v>
      </c>
    </row>
    <row r="11" spans="1:21" x14ac:dyDescent="0.2">
      <c r="A11" s="13" t="s">
        <v>8</v>
      </c>
      <c r="B11" s="37">
        <v>60533</v>
      </c>
      <c r="C11" s="49">
        <v>42086.247000000003</v>
      </c>
      <c r="D11" s="49">
        <v>32025.063999999998</v>
      </c>
      <c r="E11" s="38">
        <v>177819</v>
      </c>
      <c r="F11" s="52">
        <v>41351.545999999995</v>
      </c>
      <c r="G11" s="37">
        <v>5605</v>
      </c>
      <c r="H11" s="49">
        <v>7277.2649999999994</v>
      </c>
      <c r="I11" s="49">
        <v>6094.0900000000011</v>
      </c>
      <c r="J11" s="38">
        <v>14021</v>
      </c>
      <c r="K11" s="52">
        <v>11498.883000000002</v>
      </c>
      <c r="L11" s="37">
        <v>1002</v>
      </c>
      <c r="M11" s="49">
        <v>33189.185000000005</v>
      </c>
      <c r="N11" s="49">
        <v>33402.467000000004</v>
      </c>
      <c r="O11" s="38">
        <v>2060</v>
      </c>
      <c r="P11" s="52">
        <v>12436.228000000001</v>
      </c>
      <c r="Q11" s="37">
        <f t="shared" si="0"/>
        <v>67140</v>
      </c>
      <c r="R11" s="49">
        <f t="shared" si="0"/>
        <v>82552.697000000015</v>
      </c>
      <c r="S11" s="49">
        <f t="shared" si="0"/>
        <v>71521.621000000014</v>
      </c>
      <c r="T11" s="38">
        <f t="shared" si="0"/>
        <v>193900</v>
      </c>
      <c r="U11" s="55">
        <f t="shared" si="0"/>
        <v>65286.656999999999</v>
      </c>
    </row>
    <row r="12" spans="1:21" x14ac:dyDescent="0.2">
      <c r="A12" s="13" t="s">
        <v>16</v>
      </c>
      <c r="B12" s="37">
        <v>10831</v>
      </c>
      <c r="C12" s="49">
        <v>3102.2840000000001</v>
      </c>
      <c r="D12" s="49">
        <v>2314.8980000000001</v>
      </c>
      <c r="E12" s="38">
        <v>27026</v>
      </c>
      <c r="F12" s="52">
        <v>6678.4510000000018</v>
      </c>
      <c r="G12" s="37">
        <v>1770</v>
      </c>
      <c r="H12" s="49">
        <v>1620.4089999999999</v>
      </c>
      <c r="I12" s="49">
        <v>1306.2470000000001</v>
      </c>
      <c r="J12" s="38">
        <v>3144</v>
      </c>
      <c r="K12" s="52">
        <v>2420.904</v>
      </c>
      <c r="L12" s="37">
        <v>203</v>
      </c>
      <c r="M12" s="49">
        <v>2080.4559999999992</v>
      </c>
      <c r="N12" s="49">
        <v>1138.3679999999999</v>
      </c>
      <c r="O12" s="38">
        <v>295</v>
      </c>
      <c r="P12" s="52">
        <v>1852.1419999999998</v>
      </c>
      <c r="Q12" s="37">
        <f t="shared" si="0"/>
        <v>12804</v>
      </c>
      <c r="R12" s="49">
        <f t="shared" si="0"/>
        <v>6803.1489999999994</v>
      </c>
      <c r="S12" s="49">
        <f t="shared" si="0"/>
        <v>4759.5130000000008</v>
      </c>
      <c r="T12" s="38">
        <f t="shared" si="0"/>
        <v>30465</v>
      </c>
      <c r="U12" s="55">
        <f t="shared" si="0"/>
        <v>10951.497000000001</v>
      </c>
    </row>
    <row r="13" spans="1:21" x14ac:dyDescent="0.2">
      <c r="A13" s="13" t="s">
        <v>14</v>
      </c>
      <c r="B13" s="37">
        <v>1984</v>
      </c>
      <c r="C13" s="49">
        <v>727.19799999999998</v>
      </c>
      <c r="D13" s="49">
        <v>437.03300000000002</v>
      </c>
      <c r="E13" s="38">
        <v>6962</v>
      </c>
      <c r="F13" s="52">
        <v>2204.1550000000002</v>
      </c>
      <c r="G13" s="37">
        <v>119</v>
      </c>
      <c r="H13" s="49">
        <v>149.43200000000002</v>
      </c>
      <c r="I13" s="49">
        <v>68.742000000000004</v>
      </c>
      <c r="J13" s="38">
        <v>379</v>
      </c>
      <c r="K13" s="52">
        <v>403.80799999999999</v>
      </c>
      <c r="L13" s="37">
        <v>32</v>
      </c>
      <c r="M13" s="49">
        <v>90.492999999999981</v>
      </c>
      <c r="N13" s="49">
        <v>85.150999999999996</v>
      </c>
      <c r="O13" s="38">
        <v>176</v>
      </c>
      <c r="P13" s="52">
        <v>300.488</v>
      </c>
      <c r="Q13" s="37">
        <v>5606</v>
      </c>
      <c r="R13" s="49">
        <f t="shared" ref="R13:R15" si="1">C13+H13+M13</f>
        <v>967.12299999999993</v>
      </c>
      <c r="S13" s="49">
        <f t="shared" ref="S13:S15" si="2">D13+I13+N13</f>
        <v>590.92600000000004</v>
      </c>
      <c r="T13" s="38">
        <f t="shared" ref="T13:T15" si="3">E13+J13+O13</f>
        <v>7517</v>
      </c>
      <c r="U13" s="55">
        <f t="shared" ref="U13:U15" si="4">F13+K13+P13</f>
        <v>2908.451</v>
      </c>
    </row>
    <row r="14" spans="1:21" x14ac:dyDescent="0.2">
      <c r="A14" s="13" t="s">
        <v>10</v>
      </c>
      <c r="B14" s="37">
        <v>1053</v>
      </c>
      <c r="C14" s="49">
        <v>268.19299999999998</v>
      </c>
      <c r="D14" s="49">
        <v>227.91000000000003</v>
      </c>
      <c r="E14" s="38">
        <v>1538</v>
      </c>
      <c r="F14" s="52">
        <v>361.77200000000005</v>
      </c>
      <c r="G14" s="37">
        <v>3</v>
      </c>
      <c r="H14" s="49">
        <v>1.101</v>
      </c>
      <c r="I14" s="49">
        <v>63.936</v>
      </c>
      <c r="J14" s="38">
        <v>10</v>
      </c>
      <c r="K14" s="52">
        <v>31.891000000000002</v>
      </c>
      <c r="L14" s="37">
        <v>13</v>
      </c>
      <c r="M14" s="49">
        <v>877.84400000000005</v>
      </c>
      <c r="N14" s="49">
        <v>770.06999999999994</v>
      </c>
      <c r="O14" s="38">
        <v>13</v>
      </c>
      <c r="P14" s="52">
        <v>186.96300000000002</v>
      </c>
      <c r="Q14" s="37">
        <f t="shared" ref="Q14:Q15" si="5">B14+G14+L14</f>
        <v>1069</v>
      </c>
      <c r="R14" s="49">
        <f t="shared" si="1"/>
        <v>1147.1379999999999</v>
      </c>
      <c r="S14" s="49">
        <f t="shared" si="2"/>
        <v>1061.9159999999999</v>
      </c>
      <c r="T14" s="38">
        <f t="shared" si="3"/>
        <v>1561</v>
      </c>
      <c r="U14" s="55">
        <f t="shared" si="4"/>
        <v>580.62600000000009</v>
      </c>
    </row>
    <row r="15" spans="1:21" ht="13.5" thickBot="1" x14ac:dyDescent="0.25">
      <c r="A15" s="14" t="s">
        <v>15</v>
      </c>
      <c r="B15" s="39">
        <v>2401</v>
      </c>
      <c r="C15" s="50">
        <v>347.91700000000003</v>
      </c>
      <c r="D15" s="50">
        <v>403.07399999999996</v>
      </c>
      <c r="E15" s="40">
        <v>5932</v>
      </c>
      <c r="F15" s="53">
        <v>797.05700000000002</v>
      </c>
      <c r="G15" s="39">
        <v>6</v>
      </c>
      <c r="H15" s="50">
        <v>8.4350000000000005</v>
      </c>
      <c r="I15" s="50">
        <v>15.004000000000001</v>
      </c>
      <c r="J15" s="40">
        <v>23</v>
      </c>
      <c r="K15" s="53">
        <v>13.764000000000001</v>
      </c>
      <c r="L15" s="39">
        <v>6</v>
      </c>
      <c r="M15" s="50">
        <v>6.67</v>
      </c>
      <c r="N15" s="50">
        <v>7.5839999999999996</v>
      </c>
      <c r="O15" s="40">
        <v>4</v>
      </c>
      <c r="P15" s="53">
        <v>25.192</v>
      </c>
      <c r="Q15" s="39">
        <f t="shared" si="5"/>
        <v>2413</v>
      </c>
      <c r="R15" s="50">
        <f t="shared" si="1"/>
        <v>363.02200000000005</v>
      </c>
      <c r="S15" s="50">
        <f t="shared" si="2"/>
        <v>425.66199999999998</v>
      </c>
      <c r="T15" s="40">
        <f t="shared" si="3"/>
        <v>5959</v>
      </c>
      <c r="U15" s="56">
        <f t="shared" si="4"/>
        <v>836.01300000000003</v>
      </c>
    </row>
    <row r="16" spans="1:21" ht="14.25" thickTop="1" thickBot="1" x14ac:dyDescent="0.25">
      <c r="A16" s="58" t="s">
        <v>9</v>
      </c>
      <c r="B16" s="41">
        <f>SUM(B10:B15)</f>
        <v>458955</v>
      </c>
      <c r="C16" s="51">
        <f t="shared" ref="C16:U16" si="6">SUM(C10:C15)</f>
        <v>155408.87400000001</v>
      </c>
      <c r="D16" s="51">
        <f t="shared" si="6"/>
        <v>116061.129</v>
      </c>
      <c r="E16" s="42">
        <f t="shared" si="6"/>
        <v>1242159</v>
      </c>
      <c r="F16" s="51">
        <f t="shared" si="6"/>
        <v>222037.44399999996</v>
      </c>
      <c r="G16" s="41">
        <f t="shared" si="6"/>
        <v>38309</v>
      </c>
      <c r="H16" s="51">
        <f t="shared" si="6"/>
        <v>52439.894999999997</v>
      </c>
      <c r="I16" s="51">
        <f t="shared" si="6"/>
        <v>47295.393000000004</v>
      </c>
      <c r="J16" s="42">
        <f t="shared" si="6"/>
        <v>78142</v>
      </c>
      <c r="K16" s="51">
        <f t="shared" si="6"/>
        <v>63129.455999999998</v>
      </c>
      <c r="L16" s="41">
        <f t="shared" si="6"/>
        <v>6496</v>
      </c>
      <c r="M16" s="51">
        <f t="shared" si="6"/>
        <v>231094.36500000005</v>
      </c>
      <c r="N16" s="51">
        <f t="shared" si="6"/>
        <v>219832.03600000002</v>
      </c>
      <c r="O16" s="42">
        <f t="shared" si="6"/>
        <v>10915</v>
      </c>
      <c r="P16" s="51">
        <f t="shared" si="6"/>
        <v>88207.827999999994</v>
      </c>
      <c r="Q16" s="41">
        <f t="shared" si="6"/>
        <v>507231</v>
      </c>
      <c r="R16" s="51">
        <f t="shared" si="6"/>
        <v>438943.13400000002</v>
      </c>
      <c r="S16" s="51">
        <f t="shared" si="6"/>
        <v>383188.55800000008</v>
      </c>
      <c r="T16" s="42">
        <f t="shared" si="6"/>
        <v>1331216</v>
      </c>
      <c r="U16" s="57">
        <f t="shared" si="6"/>
        <v>373374.72799999989</v>
      </c>
    </row>
    <row r="17" spans="1:231" x14ac:dyDescent="0.2">
      <c r="A17" s="12"/>
      <c r="B17" s="8"/>
      <c r="C17" s="7"/>
      <c r="D17" s="7"/>
      <c r="E17" s="7"/>
      <c r="F17" s="7"/>
      <c r="G17" s="7"/>
      <c r="H17" s="7"/>
      <c r="I17" s="7"/>
      <c r="J17" s="8"/>
      <c r="K17" s="7"/>
      <c r="L17" s="7"/>
      <c r="M17" s="7"/>
      <c r="N17" s="7"/>
      <c r="O17" s="7"/>
      <c r="P17" s="7"/>
      <c r="Q17" s="7"/>
      <c r="R17" s="8"/>
      <c r="S17" s="7"/>
      <c r="T17" s="7"/>
      <c r="U17" s="7"/>
    </row>
    <row r="18" spans="1:231" ht="13.5" thickBot="1" x14ac:dyDescent="0.25">
      <c r="A18" s="10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75" t="s">
        <v>6</v>
      </c>
      <c r="O18" s="75"/>
      <c r="P18" s="75"/>
      <c r="Q18" s="11"/>
    </row>
    <row r="19" spans="1:231" ht="13.5" customHeight="1" thickBot="1" x14ac:dyDescent="0.25">
      <c r="A19" s="67" t="s">
        <v>13</v>
      </c>
      <c r="B19" s="71" t="s">
        <v>3</v>
      </c>
      <c r="C19" s="72"/>
      <c r="D19" s="72"/>
      <c r="E19" s="72"/>
      <c r="F19" s="73"/>
      <c r="G19" s="71" t="s">
        <v>4</v>
      </c>
      <c r="H19" s="72"/>
      <c r="I19" s="72"/>
      <c r="J19" s="72"/>
      <c r="K19" s="74"/>
      <c r="L19" s="71" t="s">
        <v>5</v>
      </c>
      <c r="M19" s="72"/>
      <c r="N19" s="72"/>
      <c r="O19" s="72"/>
      <c r="P19" s="73"/>
      <c r="Q19" s="11"/>
    </row>
    <row r="20" spans="1:231" ht="13.5" customHeight="1" thickBot="1" x14ac:dyDescent="0.25">
      <c r="A20" s="68"/>
      <c r="B20" s="63" t="s">
        <v>17</v>
      </c>
      <c r="C20" s="64"/>
      <c r="D20" s="24" t="s">
        <v>18</v>
      </c>
      <c r="E20" s="65" t="s">
        <v>19</v>
      </c>
      <c r="F20" s="66"/>
      <c r="G20" s="64" t="s">
        <v>17</v>
      </c>
      <c r="H20" s="64"/>
      <c r="I20" s="24" t="s">
        <v>18</v>
      </c>
      <c r="J20" s="65" t="s">
        <v>19</v>
      </c>
      <c r="K20" s="70"/>
      <c r="L20" s="63" t="s">
        <v>17</v>
      </c>
      <c r="M20" s="64"/>
      <c r="N20" s="24" t="s">
        <v>18</v>
      </c>
      <c r="O20" s="65" t="s">
        <v>19</v>
      </c>
      <c r="P20" s="66"/>
      <c r="Q20" s="11"/>
    </row>
    <row r="21" spans="1:231" ht="42.75" thickBot="1" x14ac:dyDescent="0.25">
      <c r="A21" s="68"/>
      <c r="B21" s="25" t="s">
        <v>20</v>
      </c>
      <c r="C21" s="26" t="s">
        <v>21</v>
      </c>
      <c r="D21" s="26" t="s">
        <v>11</v>
      </c>
      <c r="E21" s="26" t="s">
        <v>22</v>
      </c>
      <c r="F21" s="26" t="s">
        <v>11</v>
      </c>
      <c r="G21" s="25" t="s">
        <v>20</v>
      </c>
      <c r="H21" s="26" t="s">
        <v>21</v>
      </c>
      <c r="I21" s="26" t="s">
        <v>11</v>
      </c>
      <c r="J21" s="26" t="s">
        <v>22</v>
      </c>
      <c r="K21" s="34" t="s">
        <v>11</v>
      </c>
      <c r="L21" s="25" t="s">
        <v>20</v>
      </c>
      <c r="M21" s="26" t="s">
        <v>21</v>
      </c>
      <c r="N21" s="26" t="s">
        <v>11</v>
      </c>
      <c r="O21" s="26" t="s">
        <v>22</v>
      </c>
      <c r="P21" s="27" t="s">
        <v>11</v>
      </c>
      <c r="Q21" s="11"/>
    </row>
    <row r="22" spans="1:231" ht="13.5" thickBot="1" x14ac:dyDescent="0.25">
      <c r="A22" s="69"/>
      <c r="B22" s="28">
        <v>1</v>
      </c>
      <c r="C22" s="29">
        <v>2</v>
      </c>
      <c r="D22" s="29">
        <v>3</v>
      </c>
      <c r="E22" s="29">
        <v>4</v>
      </c>
      <c r="F22" s="29">
        <v>5</v>
      </c>
      <c r="G22" s="28">
        <v>6</v>
      </c>
      <c r="H22" s="29">
        <v>7</v>
      </c>
      <c r="I22" s="29">
        <v>8</v>
      </c>
      <c r="J22" s="29">
        <v>9</v>
      </c>
      <c r="K22" s="35">
        <v>10</v>
      </c>
      <c r="L22" s="28" t="s">
        <v>28</v>
      </c>
      <c r="M22" s="29" t="s">
        <v>29</v>
      </c>
      <c r="N22" s="29" t="s">
        <v>30</v>
      </c>
      <c r="O22" s="29" t="s">
        <v>31</v>
      </c>
      <c r="P22" s="33" t="s">
        <v>32</v>
      </c>
      <c r="Q22" s="11"/>
    </row>
    <row r="23" spans="1:231" x14ac:dyDescent="0.2">
      <c r="A23" s="3" t="s">
        <v>7</v>
      </c>
      <c r="B23" s="44">
        <v>576490</v>
      </c>
      <c r="C23" s="48">
        <v>92194.72500000002</v>
      </c>
      <c r="D23" s="48">
        <v>59391.248000000007</v>
      </c>
      <c r="E23" s="45">
        <v>1316784</v>
      </c>
      <c r="F23" s="48">
        <v>165806.54499999998</v>
      </c>
      <c r="G23" s="44">
        <v>32749</v>
      </c>
      <c r="H23" s="48">
        <v>259898.00399999999</v>
      </c>
      <c r="I23" s="48">
        <v>246799.77699999997</v>
      </c>
      <c r="J23" s="45">
        <v>116169</v>
      </c>
      <c r="K23" s="48">
        <v>116092.84499999997</v>
      </c>
      <c r="L23" s="44">
        <f>B23+G23</f>
        <v>609239</v>
      </c>
      <c r="M23" s="48">
        <f t="shared" ref="M23:P23" si="7">C23+H23</f>
        <v>352092.72899999999</v>
      </c>
      <c r="N23" s="48">
        <f t="shared" si="7"/>
        <v>306191.02499999997</v>
      </c>
      <c r="O23" s="45">
        <f t="shared" si="7"/>
        <v>1432953</v>
      </c>
      <c r="P23" s="54">
        <f t="shared" si="7"/>
        <v>281899.38999999996</v>
      </c>
      <c r="Q23" s="6"/>
      <c r="R23" s="32"/>
      <c r="S23" s="6"/>
      <c r="T23" s="6"/>
      <c r="U23" s="6"/>
    </row>
    <row r="24" spans="1:231" x14ac:dyDescent="0.2">
      <c r="A24" s="4" t="s">
        <v>8</v>
      </c>
      <c r="B24" s="37">
        <v>91317</v>
      </c>
      <c r="C24" s="49">
        <v>14579.982</v>
      </c>
      <c r="D24" s="49">
        <v>9469.1749999999993</v>
      </c>
      <c r="E24" s="38">
        <v>249387</v>
      </c>
      <c r="F24" s="52">
        <v>29640.309000000001</v>
      </c>
      <c r="G24" s="37">
        <v>569</v>
      </c>
      <c r="H24" s="49">
        <v>28480.946000000004</v>
      </c>
      <c r="I24" s="49">
        <v>25376.337999999992</v>
      </c>
      <c r="J24" s="38">
        <v>4830</v>
      </c>
      <c r="K24" s="52">
        <v>15074.108000000002</v>
      </c>
      <c r="L24" s="37">
        <f t="shared" ref="L24:L28" si="8">B24+G24</f>
        <v>91886</v>
      </c>
      <c r="M24" s="49">
        <f t="shared" ref="M24:M28" si="9">C24+H24</f>
        <v>43060.928</v>
      </c>
      <c r="N24" s="49">
        <f t="shared" ref="N24:N28" si="10">D24+I24</f>
        <v>34845.512999999992</v>
      </c>
      <c r="O24" s="38">
        <f t="shared" ref="O24:O28" si="11">E24+J24</f>
        <v>254217</v>
      </c>
      <c r="P24" s="55">
        <f t="shared" ref="P24:P28" si="12">F24+K24</f>
        <v>44714.417000000001</v>
      </c>
      <c r="Q24" s="6"/>
      <c r="R24" s="32"/>
      <c r="S24" s="6"/>
      <c r="T24" s="6"/>
      <c r="U24" s="6"/>
    </row>
    <row r="25" spans="1:231" x14ac:dyDescent="0.2">
      <c r="A25" s="4" t="s">
        <v>16</v>
      </c>
      <c r="B25" s="37">
        <v>18692</v>
      </c>
      <c r="C25" s="49">
        <v>4869.5310000000009</v>
      </c>
      <c r="D25" s="49">
        <v>3338.3390000000004</v>
      </c>
      <c r="E25" s="38">
        <v>40672</v>
      </c>
      <c r="F25" s="52">
        <v>8412.5309999999972</v>
      </c>
      <c r="G25" s="37">
        <v>778</v>
      </c>
      <c r="H25" s="49">
        <v>1164.6580000000001</v>
      </c>
      <c r="I25" s="49">
        <v>1228.4830000000002</v>
      </c>
      <c r="J25" s="38">
        <v>3459</v>
      </c>
      <c r="K25" s="52">
        <v>1575.001</v>
      </c>
      <c r="L25" s="37">
        <f t="shared" si="8"/>
        <v>19470</v>
      </c>
      <c r="M25" s="49">
        <f t="shared" si="9"/>
        <v>6034.1890000000012</v>
      </c>
      <c r="N25" s="49">
        <f t="shared" si="10"/>
        <v>4566.8220000000001</v>
      </c>
      <c r="O25" s="38">
        <f t="shared" si="11"/>
        <v>44131</v>
      </c>
      <c r="P25" s="55">
        <f t="shared" si="12"/>
        <v>9987.5319999999974</v>
      </c>
      <c r="Q25" s="6"/>
      <c r="R25" s="32"/>
      <c r="S25" s="6"/>
      <c r="T25" s="6"/>
      <c r="U25" s="6"/>
    </row>
    <row r="26" spans="1:231" x14ac:dyDescent="0.2">
      <c r="A26" s="4" t="s">
        <v>14</v>
      </c>
      <c r="B26" s="37">
        <v>565</v>
      </c>
      <c r="C26" s="49">
        <v>115.078</v>
      </c>
      <c r="D26" s="49">
        <v>104.595</v>
      </c>
      <c r="E26" s="38">
        <v>1565</v>
      </c>
      <c r="F26" s="52">
        <v>276.94799999999998</v>
      </c>
      <c r="G26" s="37">
        <v>25</v>
      </c>
      <c r="H26" s="49">
        <v>36.812000000000005</v>
      </c>
      <c r="I26" s="49">
        <v>35.252999999999993</v>
      </c>
      <c r="J26" s="38">
        <v>125</v>
      </c>
      <c r="K26" s="52">
        <v>85.129000000000005</v>
      </c>
      <c r="L26" s="37">
        <f t="shared" si="8"/>
        <v>590</v>
      </c>
      <c r="M26" s="49">
        <f t="shared" si="9"/>
        <v>151.89000000000001</v>
      </c>
      <c r="N26" s="49">
        <f t="shared" si="10"/>
        <v>139.84799999999998</v>
      </c>
      <c r="O26" s="38">
        <f t="shared" si="11"/>
        <v>1690</v>
      </c>
      <c r="P26" s="55">
        <f t="shared" si="12"/>
        <v>362.077</v>
      </c>
      <c r="Q26" s="6"/>
      <c r="R26" s="32"/>
      <c r="S26" s="6"/>
      <c r="T26" s="6"/>
      <c r="U26" s="6"/>
    </row>
    <row r="27" spans="1:231" x14ac:dyDescent="0.2">
      <c r="A27" s="4" t="s">
        <v>10</v>
      </c>
      <c r="B27" s="37">
        <v>6986</v>
      </c>
      <c r="C27" s="49">
        <v>1239.807</v>
      </c>
      <c r="D27" s="49">
        <v>1424.79</v>
      </c>
      <c r="E27" s="38">
        <v>19128</v>
      </c>
      <c r="F27" s="52">
        <v>2238.91</v>
      </c>
      <c r="G27" s="37">
        <v>34</v>
      </c>
      <c r="H27" s="49">
        <v>127.23500000000001</v>
      </c>
      <c r="I27" s="49">
        <v>168.577</v>
      </c>
      <c r="J27" s="38">
        <v>1273</v>
      </c>
      <c r="K27" s="52">
        <v>246.89100000000002</v>
      </c>
      <c r="L27" s="37">
        <f t="shared" si="8"/>
        <v>7020</v>
      </c>
      <c r="M27" s="49">
        <f t="shared" si="9"/>
        <v>1367.0419999999999</v>
      </c>
      <c r="N27" s="49">
        <f t="shared" si="10"/>
        <v>1593.367</v>
      </c>
      <c r="O27" s="38">
        <f t="shared" si="11"/>
        <v>20401</v>
      </c>
      <c r="P27" s="55">
        <f t="shared" si="12"/>
        <v>2485.8009999999999</v>
      </c>
      <c r="Q27" s="6"/>
      <c r="R27" s="32"/>
      <c r="S27" s="6"/>
      <c r="T27" s="6"/>
      <c r="U27" s="6"/>
    </row>
    <row r="28" spans="1:231" ht="13.5" thickBot="1" x14ac:dyDescent="0.25">
      <c r="A28" s="5" t="s">
        <v>15</v>
      </c>
      <c r="B28" s="39">
        <v>3216</v>
      </c>
      <c r="C28" s="50">
        <v>546.41499999999996</v>
      </c>
      <c r="D28" s="50">
        <v>308.22500000000008</v>
      </c>
      <c r="E28" s="40">
        <v>7799</v>
      </c>
      <c r="F28" s="53">
        <v>1347.723</v>
      </c>
      <c r="G28" s="39">
        <v>561</v>
      </c>
      <c r="H28" s="50">
        <v>249.61</v>
      </c>
      <c r="I28" s="50">
        <v>145.857</v>
      </c>
      <c r="J28" s="40">
        <v>3839</v>
      </c>
      <c r="K28" s="53">
        <v>1395.8220000000001</v>
      </c>
      <c r="L28" s="39">
        <f t="shared" si="8"/>
        <v>3777</v>
      </c>
      <c r="M28" s="50">
        <f t="shared" si="9"/>
        <v>796.02499999999998</v>
      </c>
      <c r="N28" s="50">
        <f t="shared" si="10"/>
        <v>454.08200000000011</v>
      </c>
      <c r="O28" s="40">
        <f t="shared" si="11"/>
        <v>11638</v>
      </c>
      <c r="P28" s="56">
        <f t="shared" si="12"/>
        <v>2743.5450000000001</v>
      </c>
      <c r="Q28" s="6"/>
      <c r="R28" s="32"/>
      <c r="S28" s="6"/>
      <c r="T28" s="6"/>
      <c r="U28" s="6"/>
    </row>
    <row r="29" spans="1:231" s="2" customFormat="1" ht="14.25" thickTop="1" thickBot="1" x14ac:dyDescent="0.25">
      <c r="A29" s="58" t="s">
        <v>9</v>
      </c>
      <c r="B29" s="41">
        <f t="shared" ref="B29:P29" si="13">SUM(B23:B28)</f>
        <v>697266</v>
      </c>
      <c r="C29" s="51">
        <f t="shared" si="13"/>
        <v>113545.53800000002</v>
      </c>
      <c r="D29" s="51">
        <f t="shared" si="13"/>
        <v>74036.372000000018</v>
      </c>
      <c r="E29" s="42">
        <f t="shared" si="13"/>
        <v>1635335</v>
      </c>
      <c r="F29" s="51">
        <f t="shared" si="13"/>
        <v>207722.96599999999</v>
      </c>
      <c r="G29" s="41">
        <f t="shared" si="13"/>
        <v>34716</v>
      </c>
      <c r="H29" s="51">
        <f t="shared" si="13"/>
        <v>289957.26499999996</v>
      </c>
      <c r="I29" s="51">
        <f t="shared" si="13"/>
        <v>273754.28500000003</v>
      </c>
      <c r="J29" s="42">
        <f t="shared" si="13"/>
        <v>129695</v>
      </c>
      <c r="K29" s="51">
        <f t="shared" si="13"/>
        <v>134469.79599999997</v>
      </c>
      <c r="L29" s="41">
        <f t="shared" si="13"/>
        <v>731982</v>
      </c>
      <c r="M29" s="51">
        <f t="shared" si="13"/>
        <v>403502.80300000007</v>
      </c>
      <c r="N29" s="51">
        <f t="shared" si="13"/>
        <v>347790.65699999995</v>
      </c>
      <c r="O29" s="42">
        <f t="shared" si="13"/>
        <v>1765030</v>
      </c>
      <c r="P29" s="57">
        <f t="shared" si="13"/>
        <v>342192.76199999993</v>
      </c>
      <c r="Q29" s="7"/>
      <c r="R29" s="8"/>
      <c r="S29" s="7"/>
      <c r="T29" s="7"/>
      <c r="U29" s="7"/>
      <c r="V29" s="6"/>
      <c r="W29" s="16"/>
      <c r="X29" s="16"/>
      <c r="Y29" s="16"/>
      <c r="Z29" s="15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16"/>
      <c r="AW29" s="16"/>
      <c r="AX29" s="16"/>
      <c r="AY29" s="15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16"/>
      <c r="BV29" s="16"/>
      <c r="BW29" s="16"/>
      <c r="BX29" s="15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16"/>
      <c r="CU29" s="16"/>
      <c r="CV29" s="16"/>
      <c r="CW29" s="15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16"/>
      <c r="DT29" s="16"/>
      <c r="DU29" s="16"/>
      <c r="DV29" s="15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16"/>
      <c r="ES29" s="16"/>
      <c r="ET29" s="16"/>
      <c r="EU29" s="15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16"/>
      <c r="FR29" s="16"/>
      <c r="FS29" s="16"/>
      <c r="FT29" s="15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16"/>
      <c r="GQ29" s="16"/>
      <c r="GR29" s="16"/>
      <c r="GS29" s="15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  <c r="HH29" s="6"/>
      <c r="HI29" s="6"/>
      <c r="HJ29" s="6"/>
      <c r="HK29" s="6"/>
      <c r="HL29" s="6"/>
      <c r="HM29" s="6"/>
      <c r="HN29" s="6"/>
      <c r="HO29" s="16"/>
      <c r="HP29" s="16"/>
      <c r="HQ29" s="16"/>
      <c r="HR29" s="15"/>
      <c r="HS29" s="6"/>
      <c r="HT29" s="6"/>
      <c r="HU29" s="6"/>
      <c r="HV29" s="6"/>
      <c r="HW29" s="6"/>
    </row>
    <row r="30" spans="1:231" x14ac:dyDescent="0.2">
      <c r="O30" s="2"/>
      <c r="P30" s="46"/>
      <c r="Q30" s="47"/>
      <c r="R30" s="47"/>
      <c r="S30" s="46"/>
      <c r="T30" s="47"/>
      <c r="U30" s="2"/>
      <c r="V30" s="2"/>
      <c r="W30" s="2"/>
      <c r="X30" s="2"/>
      <c r="Y30" s="2"/>
      <c r="Z30" s="2"/>
      <c r="AA30" s="2"/>
      <c r="AB30" s="2"/>
    </row>
    <row r="31" spans="1:231" ht="13.5" thickBot="1" x14ac:dyDescent="0.25">
      <c r="A31" s="10" t="s">
        <v>33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75" t="s">
        <v>6</v>
      </c>
      <c r="O31" s="75"/>
      <c r="P31" s="75"/>
      <c r="Q31" s="11"/>
    </row>
    <row r="32" spans="1:231" ht="13.5" thickBot="1" x14ac:dyDescent="0.25">
      <c r="A32" s="67" t="s">
        <v>13</v>
      </c>
      <c r="B32" s="71" t="s">
        <v>34</v>
      </c>
      <c r="C32" s="72"/>
      <c r="D32" s="72"/>
      <c r="E32" s="72"/>
      <c r="F32" s="73"/>
      <c r="G32" s="71" t="s">
        <v>35</v>
      </c>
      <c r="H32" s="72"/>
      <c r="I32" s="72"/>
      <c r="J32" s="72"/>
      <c r="K32" s="74"/>
      <c r="L32" s="71" t="s">
        <v>36</v>
      </c>
      <c r="M32" s="72"/>
      <c r="N32" s="72"/>
      <c r="O32" s="72"/>
      <c r="P32" s="73"/>
      <c r="Q32" s="11"/>
    </row>
    <row r="33" spans="1:21" ht="13.5" customHeight="1" thickBot="1" x14ac:dyDescent="0.25">
      <c r="A33" s="68"/>
      <c r="B33" s="63" t="s">
        <v>17</v>
      </c>
      <c r="C33" s="64"/>
      <c r="D33" s="24" t="s">
        <v>18</v>
      </c>
      <c r="E33" s="65" t="s">
        <v>19</v>
      </c>
      <c r="F33" s="66"/>
      <c r="G33" s="64" t="s">
        <v>17</v>
      </c>
      <c r="H33" s="64"/>
      <c r="I33" s="24" t="s">
        <v>18</v>
      </c>
      <c r="J33" s="65" t="s">
        <v>19</v>
      </c>
      <c r="K33" s="70"/>
      <c r="L33" s="63" t="s">
        <v>17</v>
      </c>
      <c r="M33" s="64"/>
      <c r="N33" s="24" t="s">
        <v>18</v>
      </c>
      <c r="O33" s="65" t="s">
        <v>19</v>
      </c>
      <c r="P33" s="66"/>
      <c r="Q33" s="11"/>
    </row>
    <row r="34" spans="1:21" ht="42.75" thickBot="1" x14ac:dyDescent="0.25">
      <c r="A34" s="68"/>
      <c r="B34" s="25" t="s">
        <v>20</v>
      </c>
      <c r="C34" s="26" t="s">
        <v>21</v>
      </c>
      <c r="D34" s="26" t="s">
        <v>11</v>
      </c>
      <c r="E34" s="26" t="s">
        <v>22</v>
      </c>
      <c r="F34" s="26" t="s">
        <v>11</v>
      </c>
      <c r="G34" s="25" t="s">
        <v>20</v>
      </c>
      <c r="H34" s="26" t="s">
        <v>21</v>
      </c>
      <c r="I34" s="26" t="s">
        <v>11</v>
      </c>
      <c r="J34" s="26" t="s">
        <v>22</v>
      </c>
      <c r="K34" s="34" t="s">
        <v>11</v>
      </c>
      <c r="L34" s="25" t="s">
        <v>20</v>
      </c>
      <c r="M34" s="26" t="s">
        <v>21</v>
      </c>
      <c r="N34" s="26" t="s">
        <v>11</v>
      </c>
      <c r="O34" s="26" t="s">
        <v>22</v>
      </c>
      <c r="P34" s="27" t="s">
        <v>11</v>
      </c>
      <c r="Q34" s="11"/>
    </row>
    <row r="35" spans="1:21" ht="13.5" thickBot="1" x14ac:dyDescent="0.25">
      <c r="A35" s="69"/>
      <c r="B35" s="28">
        <v>1</v>
      </c>
      <c r="C35" s="29">
        <v>2</v>
      </c>
      <c r="D35" s="29">
        <v>3</v>
      </c>
      <c r="E35" s="29">
        <v>4</v>
      </c>
      <c r="F35" s="29">
        <v>5</v>
      </c>
      <c r="G35" s="28">
        <v>6</v>
      </c>
      <c r="H35" s="29">
        <v>7</v>
      </c>
      <c r="I35" s="29">
        <v>8</v>
      </c>
      <c r="J35" s="29">
        <v>9</v>
      </c>
      <c r="K35" s="35">
        <v>10</v>
      </c>
      <c r="L35" s="28" t="s">
        <v>28</v>
      </c>
      <c r="M35" s="29" t="s">
        <v>29</v>
      </c>
      <c r="N35" s="29" t="s">
        <v>30</v>
      </c>
      <c r="O35" s="29" t="s">
        <v>31</v>
      </c>
      <c r="P35" s="33" t="s">
        <v>32</v>
      </c>
      <c r="Q35" s="11"/>
    </row>
    <row r="36" spans="1:21" x14ac:dyDescent="0.2">
      <c r="A36" s="3" t="s">
        <v>7</v>
      </c>
      <c r="B36" s="44">
        <f>Q10</f>
        <v>418199</v>
      </c>
      <c r="C36" s="48">
        <f t="shared" ref="C36:F36" si="14">R10</f>
        <v>347110.005</v>
      </c>
      <c r="D36" s="48">
        <f t="shared" si="14"/>
        <v>304828.92000000004</v>
      </c>
      <c r="E36" s="45">
        <f t="shared" si="14"/>
        <v>1091814</v>
      </c>
      <c r="F36" s="48">
        <f t="shared" si="14"/>
        <v>292811.48399999994</v>
      </c>
      <c r="G36" s="44">
        <f>L23</f>
        <v>609239</v>
      </c>
      <c r="H36" s="48">
        <f t="shared" ref="H36:K36" si="15">M23</f>
        <v>352092.72899999999</v>
      </c>
      <c r="I36" s="48">
        <f t="shared" si="15"/>
        <v>306191.02499999997</v>
      </c>
      <c r="J36" s="45">
        <f t="shared" si="15"/>
        <v>1432953</v>
      </c>
      <c r="K36" s="48">
        <f t="shared" si="15"/>
        <v>281899.38999999996</v>
      </c>
      <c r="L36" s="44">
        <f>B36+G36</f>
        <v>1027438</v>
      </c>
      <c r="M36" s="48">
        <f t="shared" ref="M36:P36" si="16">C36+H36</f>
        <v>699202.73399999994</v>
      </c>
      <c r="N36" s="48">
        <f t="shared" si="16"/>
        <v>611019.94500000007</v>
      </c>
      <c r="O36" s="45">
        <f t="shared" si="16"/>
        <v>2524767</v>
      </c>
      <c r="P36" s="54">
        <f t="shared" si="16"/>
        <v>574710.87399999984</v>
      </c>
      <c r="Q36" s="6"/>
      <c r="R36" s="32"/>
      <c r="S36" s="6"/>
      <c r="T36" s="6"/>
      <c r="U36" s="6"/>
    </row>
    <row r="37" spans="1:21" x14ac:dyDescent="0.2">
      <c r="A37" s="4" t="s">
        <v>8</v>
      </c>
      <c r="B37" s="37">
        <f t="shared" ref="B37:B41" si="17">Q11</f>
        <v>67140</v>
      </c>
      <c r="C37" s="49">
        <f t="shared" ref="C37:C41" si="18">R11</f>
        <v>82552.697000000015</v>
      </c>
      <c r="D37" s="49">
        <f t="shared" ref="D37:D41" si="19">S11</f>
        <v>71521.621000000014</v>
      </c>
      <c r="E37" s="38">
        <f t="shared" ref="E37:E41" si="20">T11</f>
        <v>193900</v>
      </c>
      <c r="F37" s="52">
        <f t="shared" ref="F37:F41" si="21">U11</f>
        <v>65286.656999999999</v>
      </c>
      <c r="G37" s="37">
        <f t="shared" ref="G37:G41" si="22">L24</f>
        <v>91886</v>
      </c>
      <c r="H37" s="49">
        <f t="shared" ref="H37:H41" si="23">M24</f>
        <v>43060.928</v>
      </c>
      <c r="I37" s="49">
        <f t="shared" ref="I37:I41" si="24">N24</f>
        <v>34845.512999999992</v>
      </c>
      <c r="J37" s="38">
        <f t="shared" ref="J37:J41" si="25">O24</f>
        <v>254217</v>
      </c>
      <c r="K37" s="52">
        <f t="shared" ref="K37:K41" si="26">P24</f>
        <v>44714.417000000001</v>
      </c>
      <c r="L37" s="37">
        <f t="shared" ref="L37:L41" si="27">B37+G37</f>
        <v>159026</v>
      </c>
      <c r="M37" s="49">
        <f t="shared" ref="M37:M41" si="28">C37+H37</f>
        <v>125613.62500000001</v>
      </c>
      <c r="N37" s="49">
        <f t="shared" ref="N37:N41" si="29">D37+I37</f>
        <v>106367.13400000001</v>
      </c>
      <c r="O37" s="38">
        <f t="shared" ref="O37:O41" si="30">E37+J37</f>
        <v>448117</v>
      </c>
      <c r="P37" s="55">
        <f t="shared" ref="P37:P41" si="31">F37+K37</f>
        <v>110001.07399999999</v>
      </c>
      <c r="Q37" s="6"/>
      <c r="R37" s="32"/>
      <c r="S37" s="6"/>
      <c r="T37" s="6"/>
      <c r="U37" s="6"/>
    </row>
    <row r="38" spans="1:21" x14ac:dyDescent="0.2">
      <c r="A38" s="4" t="s">
        <v>16</v>
      </c>
      <c r="B38" s="37">
        <f t="shared" si="17"/>
        <v>12804</v>
      </c>
      <c r="C38" s="49">
        <f t="shared" si="18"/>
        <v>6803.1489999999994</v>
      </c>
      <c r="D38" s="49">
        <f t="shared" si="19"/>
        <v>4759.5130000000008</v>
      </c>
      <c r="E38" s="38">
        <f t="shared" si="20"/>
        <v>30465</v>
      </c>
      <c r="F38" s="52">
        <f t="shared" si="21"/>
        <v>10951.497000000001</v>
      </c>
      <c r="G38" s="37">
        <f t="shared" si="22"/>
        <v>19470</v>
      </c>
      <c r="H38" s="49">
        <f t="shared" si="23"/>
        <v>6034.1890000000012</v>
      </c>
      <c r="I38" s="49">
        <f t="shared" si="24"/>
        <v>4566.8220000000001</v>
      </c>
      <c r="J38" s="38">
        <f t="shared" si="25"/>
        <v>44131</v>
      </c>
      <c r="K38" s="52">
        <f t="shared" si="26"/>
        <v>9987.5319999999974</v>
      </c>
      <c r="L38" s="37">
        <f t="shared" si="27"/>
        <v>32274</v>
      </c>
      <c r="M38" s="49">
        <f t="shared" si="28"/>
        <v>12837.338</v>
      </c>
      <c r="N38" s="49">
        <f t="shared" si="29"/>
        <v>9326.3350000000009</v>
      </c>
      <c r="O38" s="38">
        <f t="shared" si="30"/>
        <v>74596</v>
      </c>
      <c r="P38" s="55">
        <f t="shared" si="31"/>
        <v>20939.028999999999</v>
      </c>
      <c r="Q38" s="6"/>
      <c r="R38" s="32"/>
      <c r="S38" s="6"/>
      <c r="T38" s="6"/>
      <c r="U38" s="6"/>
    </row>
    <row r="39" spans="1:21" x14ac:dyDescent="0.2">
      <c r="A39" s="4" t="s">
        <v>14</v>
      </c>
      <c r="B39" s="37">
        <f t="shared" si="17"/>
        <v>5606</v>
      </c>
      <c r="C39" s="49">
        <f t="shared" si="18"/>
        <v>967.12299999999993</v>
      </c>
      <c r="D39" s="49">
        <f t="shared" si="19"/>
        <v>590.92600000000004</v>
      </c>
      <c r="E39" s="38">
        <f t="shared" si="20"/>
        <v>7517</v>
      </c>
      <c r="F39" s="52">
        <f t="shared" si="21"/>
        <v>2908.451</v>
      </c>
      <c r="G39" s="37">
        <f t="shared" si="22"/>
        <v>590</v>
      </c>
      <c r="H39" s="49">
        <f t="shared" si="23"/>
        <v>151.89000000000001</v>
      </c>
      <c r="I39" s="49">
        <f t="shared" si="24"/>
        <v>139.84799999999998</v>
      </c>
      <c r="J39" s="38">
        <f t="shared" si="25"/>
        <v>1690</v>
      </c>
      <c r="K39" s="52">
        <f t="shared" si="26"/>
        <v>362.077</v>
      </c>
      <c r="L39" s="37">
        <f t="shared" si="27"/>
        <v>6196</v>
      </c>
      <c r="M39" s="49">
        <f t="shared" si="28"/>
        <v>1119.0129999999999</v>
      </c>
      <c r="N39" s="49">
        <f t="shared" si="29"/>
        <v>730.774</v>
      </c>
      <c r="O39" s="38">
        <f t="shared" si="30"/>
        <v>9207</v>
      </c>
      <c r="P39" s="55">
        <f t="shared" si="31"/>
        <v>3270.5280000000002</v>
      </c>
      <c r="Q39" s="6"/>
      <c r="R39" s="32"/>
      <c r="S39" s="6"/>
      <c r="T39" s="6"/>
      <c r="U39" s="6"/>
    </row>
    <row r="40" spans="1:21" x14ac:dyDescent="0.2">
      <c r="A40" s="4" t="s">
        <v>10</v>
      </c>
      <c r="B40" s="37">
        <f t="shared" si="17"/>
        <v>1069</v>
      </c>
      <c r="C40" s="49">
        <f t="shared" si="18"/>
        <v>1147.1379999999999</v>
      </c>
      <c r="D40" s="49">
        <f t="shared" si="19"/>
        <v>1061.9159999999999</v>
      </c>
      <c r="E40" s="38">
        <f t="shared" si="20"/>
        <v>1561</v>
      </c>
      <c r="F40" s="52">
        <f t="shared" si="21"/>
        <v>580.62600000000009</v>
      </c>
      <c r="G40" s="37">
        <f t="shared" si="22"/>
        <v>7020</v>
      </c>
      <c r="H40" s="49">
        <f t="shared" si="23"/>
        <v>1367.0419999999999</v>
      </c>
      <c r="I40" s="49">
        <f t="shared" si="24"/>
        <v>1593.367</v>
      </c>
      <c r="J40" s="38">
        <f t="shared" si="25"/>
        <v>20401</v>
      </c>
      <c r="K40" s="52">
        <f t="shared" si="26"/>
        <v>2485.8009999999999</v>
      </c>
      <c r="L40" s="37">
        <f t="shared" si="27"/>
        <v>8089</v>
      </c>
      <c r="M40" s="49">
        <f t="shared" si="28"/>
        <v>2514.1799999999998</v>
      </c>
      <c r="N40" s="49">
        <f t="shared" si="29"/>
        <v>2655.2829999999999</v>
      </c>
      <c r="O40" s="38">
        <f t="shared" si="30"/>
        <v>21962</v>
      </c>
      <c r="P40" s="55">
        <f t="shared" si="31"/>
        <v>3066.4270000000001</v>
      </c>
      <c r="Q40" s="6"/>
      <c r="R40" s="32"/>
      <c r="S40" s="6"/>
      <c r="T40" s="6"/>
      <c r="U40" s="6"/>
    </row>
    <row r="41" spans="1:21" ht="13.5" thickBot="1" x14ac:dyDescent="0.25">
      <c r="A41" s="36" t="s">
        <v>15</v>
      </c>
      <c r="B41" s="39">
        <f t="shared" si="17"/>
        <v>2413</v>
      </c>
      <c r="C41" s="50">
        <f t="shared" si="18"/>
        <v>363.02200000000005</v>
      </c>
      <c r="D41" s="50">
        <f t="shared" si="19"/>
        <v>425.66199999999998</v>
      </c>
      <c r="E41" s="40">
        <f t="shared" si="20"/>
        <v>5959</v>
      </c>
      <c r="F41" s="53">
        <f t="shared" si="21"/>
        <v>836.01300000000003</v>
      </c>
      <c r="G41" s="39">
        <f t="shared" si="22"/>
        <v>3777</v>
      </c>
      <c r="H41" s="50">
        <f t="shared" si="23"/>
        <v>796.02499999999998</v>
      </c>
      <c r="I41" s="50">
        <f t="shared" si="24"/>
        <v>454.08200000000011</v>
      </c>
      <c r="J41" s="40">
        <f t="shared" si="25"/>
        <v>11638</v>
      </c>
      <c r="K41" s="53">
        <f t="shared" si="26"/>
        <v>2743.5450000000001</v>
      </c>
      <c r="L41" s="39">
        <f t="shared" si="27"/>
        <v>6190</v>
      </c>
      <c r="M41" s="50">
        <f t="shared" si="28"/>
        <v>1159.047</v>
      </c>
      <c r="N41" s="50">
        <f t="shared" si="29"/>
        <v>879.74400000000014</v>
      </c>
      <c r="O41" s="40">
        <f t="shared" si="30"/>
        <v>17597</v>
      </c>
      <c r="P41" s="56">
        <f t="shared" si="31"/>
        <v>3579.558</v>
      </c>
      <c r="Q41" s="6"/>
      <c r="R41" s="32"/>
      <c r="S41" s="6"/>
      <c r="T41" s="6"/>
      <c r="U41" s="6"/>
    </row>
    <row r="42" spans="1:21" ht="14.25" thickTop="1" thickBot="1" x14ac:dyDescent="0.25">
      <c r="A42" s="59" t="s">
        <v>9</v>
      </c>
      <c r="B42" s="41">
        <f t="shared" ref="B42:P42" si="32">SUM(B36:B41)</f>
        <v>507231</v>
      </c>
      <c r="C42" s="51">
        <f t="shared" si="32"/>
        <v>438943.13400000002</v>
      </c>
      <c r="D42" s="51">
        <f t="shared" si="32"/>
        <v>383188.55800000008</v>
      </c>
      <c r="E42" s="42">
        <f t="shared" si="32"/>
        <v>1331216</v>
      </c>
      <c r="F42" s="51">
        <f t="shared" si="32"/>
        <v>373374.72799999989</v>
      </c>
      <c r="G42" s="41">
        <f t="shared" si="32"/>
        <v>731982</v>
      </c>
      <c r="H42" s="51">
        <f t="shared" si="32"/>
        <v>403502.80300000007</v>
      </c>
      <c r="I42" s="51">
        <f t="shared" si="32"/>
        <v>347790.65699999995</v>
      </c>
      <c r="J42" s="42">
        <f t="shared" si="32"/>
        <v>1765030</v>
      </c>
      <c r="K42" s="51">
        <f t="shared" si="32"/>
        <v>342192.76199999993</v>
      </c>
      <c r="L42" s="41">
        <f t="shared" si="32"/>
        <v>1239213</v>
      </c>
      <c r="M42" s="51">
        <f t="shared" si="32"/>
        <v>842445.93700000003</v>
      </c>
      <c r="N42" s="51">
        <f t="shared" si="32"/>
        <v>730979.21499999997</v>
      </c>
      <c r="O42" s="42">
        <f t="shared" si="32"/>
        <v>3096246</v>
      </c>
      <c r="P42" s="57">
        <f t="shared" si="32"/>
        <v>715567.48999999987</v>
      </c>
      <c r="Q42" s="7"/>
      <c r="R42" s="8"/>
      <c r="S42" s="7"/>
      <c r="T42" s="7"/>
      <c r="U42" s="7"/>
    </row>
    <row r="43" spans="1:21" x14ac:dyDescent="0.2">
      <c r="A43" s="60" t="s">
        <v>40</v>
      </c>
      <c r="Q43" s="2"/>
      <c r="R43" s="2"/>
      <c r="S43" s="2"/>
      <c r="T43" s="2"/>
      <c r="U43" s="2"/>
    </row>
  </sheetData>
  <mergeCells count="38">
    <mergeCell ref="N31:P31"/>
    <mergeCell ref="A2:U2"/>
    <mergeCell ref="A3:U3"/>
    <mergeCell ref="S5:U5"/>
    <mergeCell ref="Q7:R7"/>
    <mergeCell ref="T7:U7"/>
    <mergeCell ref="A6:A9"/>
    <mergeCell ref="Q6:U6"/>
    <mergeCell ref="B6:F6"/>
    <mergeCell ref="G6:K6"/>
    <mergeCell ref="L6:P6"/>
    <mergeCell ref="B7:C7"/>
    <mergeCell ref="E7:F7"/>
    <mergeCell ref="G7:H7"/>
    <mergeCell ref="J7:K7"/>
    <mergeCell ref="O7:P7"/>
    <mergeCell ref="L20:M20"/>
    <mergeCell ref="O20:P20"/>
    <mergeCell ref="A19:A22"/>
    <mergeCell ref="B19:F19"/>
    <mergeCell ref="G19:K19"/>
    <mergeCell ref="L19:P19"/>
    <mergeCell ref="L7:M7"/>
    <mergeCell ref="L33:M33"/>
    <mergeCell ref="O33:P33"/>
    <mergeCell ref="A32:A35"/>
    <mergeCell ref="B33:C33"/>
    <mergeCell ref="E33:F33"/>
    <mergeCell ref="G33:H33"/>
    <mergeCell ref="J33:K33"/>
    <mergeCell ref="B32:F32"/>
    <mergeCell ref="G32:K32"/>
    <mergeCell ref="L32:P32"/>
    <mergeCell ref="N18:P18"/>
    <mergeCell ref="B20:C20"/>
    <mergeCell ref="E20:F20"/>
    <mergeCell ref="G20:H20"/>
    <mergeCell ref="J20:K20"/>
  </mergeCells>
  <phoneticPr fontId="12" type="noConversion"/>
  <printOptions horizontalCentered="1"/>
  <pageMargins left="0.45" right="0.7" top="0.75" bottom="0.75" header="0.3" footer="0.3"/>
  <pageSetup paperSize="5" scale="55" orientation="landscape" r:id="rId1"/>
  <drawing r:id="rId2"/>
  <legacyDrawing r:id="rId3"/>
  <oleObjects>
    <mc:AlternateContent xmlns:mc="http://schemas.openxmlformats.org/markup-compatibility/2006">
      <mc:Choice Requires="x14">
        <oleObject progId="Word.Picture.8" shapeId="1025" r:id="rId4">
          <objectPr defaultSize="0" autoPict="0" r:id="rId5">
            <anchor moveWithCells="1" sizeWithCells="1">
              <from>
                <xdr:col>0</xdr:col>
                <xdr:colOff>171450</xdr:colOff>
                <xdr:row>0</xdr:row>
                <xdr:rowOff>76200</xdr:rowOff>
              </from>
              <to>
                <xdr:col>0</xdr:col>
                <xdr:colOff>657225</xdr:colOff>
                <xdr:row>3</xdr:row>
                <xdr:rowOff>76200</xdr:rowOff>
              </to>
            </anchor>
          </objectPr>
        </oleObject>
      </mc:Choice>
      <mc:Fallback>
        <oleObject progId="Word.Picture.8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Province wise 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Umair Ahmad - ACD</dc:creator>
  <cp:lastModifiedBy>Saeed Ahmed - AC &amp; MFD</cp:lastModifiedBy>
  <cp:lastPrinted>2022-09-29T07:21:35Z</cp:lastPrinted>
  <dcterms:created xsi:type="dcterms:W3CDTF">1996-10-14T23:33:28Z</dcterms:created>
  <dcterms:modified xsi:type="dcterms:W3CDTF">2023-06-27T06:45:37Z</dcterms:modified>
</cp:coreProperties>
</file>