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6"/>
  </bookViews>
  <sheets>
    <sheet name="B S" sheetId="1" r:id="rId1"/>
    <sheet name="I &amp; E" sheetId="2" r:id="rId2"/>
    <sheet name="CFS" sheetId="3" r:id="rId3"/>
    <sheet name="SCE" sheetId="4" r:id="rId4"/>
    <sheet name="Policy " sheetId="5" r:id="rId5"/>
    <sheet name="FA.Sch" sheetId="6" r:id="rId6"/>
    <sheet name="Notes" sheetId="7" r:id="rId7"/>
  </sheets>
  <externalReferences>
    <externalReference r:id="rId10"/>
  </externalReferences>
  <definedNames>
    <definedName name="_xlnm.Print_Area" localSheetId="0">'B S'!$A$1:$F$55</definedName>
    <definedName name="_xlnm.Print_Area" localSheetId="2">'CFS'!$A$1:$F$56</definedName>
    <definedName name="_xlnm.Print_Area" localSheetId="4">'Policy '!$A$1:$G$48</definedName>
  </definedNames>
  <calcPr fullCalcOnLoad="1" iterate="1" iterateCount="100" iterateDelta="0.001"/>
</workbook>
</file>

<file path=xl/sharedStrings.xml><?xml version="1.0" encoding="utf-8"?>
<sst xmlns="http://schemas.openxmlformats.org/spreadsheetml/2006/main" count="306" uniqueCount="243">
  <si>
    <t>NATIONAL INSTITUTE OF BANKING AND FINANCE (GUARANTEE) LIMITED</t>
  </si>
  <si>
    <t>BALANCE SHEET AS AT JUNE 30, 2006</t>
  </si>
  <si>
    <t>2006</t>
  </si>
  <si>
    <t>2005</t>
  </si>
  <si>
    <t>Note</t>
  </si>
  <si>
    <t>Rupees</t>
  </si>
  <si>
    <t>ASSETS</t>
  </si>
  <si>
    <t>NON CURRENT ASSETS</t>
  </si>
  <si>
    <t>Property, Plant and Equipments - at cost less accumulated depreciation</t>
  </si>
  <si>
    <t>3</t>
  </si>
  <si>
    <t>CURRENT ASSETS</t>
  </si>
  <si>
    <t>Investment - Held To Maturity</t>
  </si>
  <si>
    <t>4</t>
  </si>
  <si>
    <t>Stocks - Stationary and other consumables</t>
  </si>
  <si>
    <t>Advances, deposits, prepayments and other receivables</t>
  </si>
  <si>
    <t>5</t>
  </si>
  <si>
    <t>Cash and bank balances</t>
  </si>
  <si>
    <t>6</t>
  </si>
  <si>
    <t xml:space="preserve">TOTAL ASSETS </t>
  </si>
  <si>
    <t>EQUITY AND LIABILITIES</t>
  </si>
  <si>
    <t xml:space="preserve">EQUITY </t>
  </si>
  <si>
    <t>Authorized share capital</t>
  </si>
  <si>
    <t>20,000,000 (2005: 20,000,000) ordinary shares of Rupees 10 each</t>
  </si>
  <si>
    <t>Issued, subscribed and paid up share capital</t>
  </si>
  <si>
    <t>07 (2005: 07) ordinary shares of Rupees 10 each fully paid up in cash</t>
  </si>
  <si>
    <t>Accumulated surplus</t>
  </si>
  <si>
    <t>CAPITAL GRANT - RURAL FINANCE RESOURCE CENTER</t>
  </si>
  <si>
    <t>7</t>
  </si>
  <si>
    <t>NON-CURRENT LIABILITIES</t>
  </si>
  <si>
    <t>Advance for issue of shares</t>
  </si>
  <si>
    <t>8</t>
  </si>
  <si>
    <t>Balance in current account with State Bank of Pakistan</t>
  </si>
  <si>
    <t>CURRENT LIABILITIES</t>
  </si>
  <si>
    <t>Creditors, accrued and other liabilities</t>
  </si>
  <si>
    <t>9</t>
  </si>
  <si>
    <t>Unearned Income</t>
  </si>
  <si>
    <t xml:space="preserve">CONTINGENCIES AND COMMITMENTS </t>
  </si>
  <si>
    <t>TOTAL EQUITY AND LIABILITIES</t>
  </si>
  <si>
    <t>The annexed notes form an integral part of these financial statements.</t>
  </si>
  <si>
    <t>MANAGING DIRECTOR                                                                                                 DIRECTOR</t>
  </si>
  <si>
    <t>INCOME AND EXPENDITURE ACCOUNT FOR THE YEAR ENDED JUNE 30, 2006</t>
  </si>
  <si>
    <t>Notes</t>
  </si>
  <si>
    <t>INCOME</t>
  </si>
  <si>
    <t>10</t>
  </si>
  <si>
    <t>EXPENDITURE</t>
  </si>
  <si>
    <t>11</t>
  </si>
  <si>
    <t>DEFICIT BEFORE ALLOCATION TO STATE BANK OF PAKISTAN</t>
  </si>
  <si>
    <t>EXPENSES REIMBURSABLE FROM / ALLOCATED TO STATE BANK OF PAKISTAN</t>
  </si>
  <si>
    <t>LESS: INCOME ALLOCATED TO STATE BANK OF PAKISTAN</t>
  </si>
  <si>
    <t>EXCESS OF INCOME OVER EXPENDITURE - BEFORE TAX</t>
  </si>
  <si>
    <t>TAXATION:</t>
  </si>
  <si>
    <t>Current</t>
  </si>
  <si>
    <t>Prior</t>
  </si>
  <si>
    <t>EXCESS OF INCOME OVER EXPENDITURE - AFTER TAX</t>
  </si>
  <si>
    <t>ACCUMULATED EXCESS OF INCOME OVER EXPENDITURE</t>
  </si>
  <si>
    <t>BASIC EARNING PER SHARE</t>
  </si>
  <si>
    <t>14</t>
  </si>
  <si>
    <t>CASH FLOW STATEMENT FOR THE YEAR ENDED JUNE 30, 2006</t>
  </si>
  <si>
    <t xml:space="preserve">CASH FLOW FROM OPERATING ACTIVITIES </t>
  </si>
  <si>
    <t>Excess of income over expenditure</t>
  </si>
  <si>
    <t>Adjustments for non-cash items and other charges</t>
  </si>
  <si>
    <t xml:space="preserve">Expenses allocated to State Bank of Pakistan </t>
  </si>
  <si>
    <t>Reclassification of Fixed Assets Accounts</t>
  </si>
  <si>
    <t>Cash flow from operating activities before working capital changes</t>
  </si>
  <si>
    <t>Cash flow from working capital changes</t>
  </si>
  <si>
    <t xml:space="preserve">Increase/(Decrease) in Current Liabilities: </t>
  </si>
  <si>
    <t>(Increase)/Decrease in Current Assets:</t>
  </si>
  <si>
    <t>Stocks</t>
  </si>
  <si>
    <t>Income tax paid</t>
  </si>
  <si>
    <t>NET CASH OUTFLOW FROM OPERATING ACTIVITIES</t>
  </si>
  <si>
    <t>CASH FLOW FROM INVESTING ACTIVITIES</t>
  </si>
  <si>
    <t>Addition/transfer of fixed assets</t>
  </si>
  <si>
    <t>Investment - Held to Maturity</t>
  </si>
  <si>
    <t xml:space="preserve">NET CASH OUTFLOW FROM INVESTING ACTIVITIES </t>
  </si>
  <si>
    <t xml:space="preserve">CASH FLOW FROM FINANCING ACTIVITIES </t>
  </si>
  <si>
    <t xml:space="preserve">Current accounts with State Bank of Pakistan </t>
  </si>
  <si>
    <t>Capital Grant - Rural Finance Resource Center</t>
  </si>
  <si>
    <t xml:space="preserve">NET CASH INFLOW FROM FINANCING ACTIVITIES </t>
  </si>
  <si>
    <t xml:space="preserve">NET INCREASE/(DECREASE) IN CASH AND CASH AND CASH EQUIVALENTS 
   </t>
  </si>
  <si>
    <t>CASH AND CASH EQUIVALENTS AT THE BEGINNING OF THE YEAR</t>
  </si>
  <si>
    <t>CASH AND CASH EQUIVALENTS AT THE END OF THE YEAR</t>
  </si>
  <si>
    <t>STATEMENT OF CHANGES IN EQUITY FOR THE YEAR ENDED JUNE 30, 2006</t>
  </si>
  <si>
    <t>Advance for Issue of Shares</t>
  </si>
  <si>
    <t>Share Capital</t>
  </si>
  <si>
    <t>Accumulated Surplus</t>
  </si>
  <si>
    <t>Total</t>
  </si>
  <si>
    <t>Balance as at June 30, 2004</t>
  </si>
  <si>
    <t>Net profit for the year</t>
  </si>
  <si>
    <t>Balance as at June 30, 2005</t>
  </si>
  <si>
    <t>Balance as at June 30, 2006</t>
  </si>
  <si>
    <t>MANAGING DIRECTOR                                                                              DIRECTOR</t>
  </si>
  <si>
    <t>NOTES TO THE ACCOUNTS FOR THE YEAR ENDED  JUNE 30, 2006</t>
  </si>
  <si>
    <t>1.</t>
  </si>
  <si>
    <t>STATUS AND NATURE OF BUSINESS</t>
  </si>
  <si>
    <t>2.</t>
  </si>
  <si>
    <t>SUMMARY OF SIGNIFICANT ACCOUNTING POLICIES</t>
  </si>
  <si>
    <t>2.1</t>
  </si>
  <si>
    <t>Accounting Convention</t>
  </si>
  <si>
    <t>These accounts have been prepared under the historical cost convention without any adjustment of the effect of inflation.</t>
  </si>
  <si>
    <t>2.2</t>
  </si>
  <si>
    <t>Basis of Preparation of Financial Statements</t>
  </si>
  <si>
    <t>These financial statements have been prepared in compliance with requirements of the Companies Ordinance, 1984, circulars, notifications and orders issued by the regulatory authorities and International Accounting Standards as applicable in Pakistan.</t>
  </si>
  <si>
    <t>Income generated by the Institute is allocated to State Bank of Pakistan. The expenses incurred by the Institute are also allocated to or reimbursed from State Bank of Pakistan.</t>
  </si>
  <si>
    <t>2.3</t>
  </si>
  <si>
    <t>Property, Plant and Equipments</t>
  </si>
  <si>
    <t>These are stated at cost less accumulated depreciation. Depreciation on these assets is charged on the straight line method at rates specified in Note 3 of these accounts whereby the cost of assets is written off over their estimated useful lives.</t>
  </si>
  <si>
    <t xml:space="preserve">Depreciation on additions and disposals is charged for the number of months  for which assets remained in use in  the year of addition/disposal. </t>
  </si>
  <si>
    <t xml:space="preserve">Repair and maintenance costs are charged to income as and when incurred, whereas major renewals and improvements are capitalized. Gain/Loss on disposal of fixed assets is recognized in the income and expenditure account in the year of disposal. </t>
  </si>
  <si>
    <t>2.4</t>
  </si>
  <si>
    <t>Stationery and Computer Stock</t>
  </si>
  <si>
    <t>These are valued at cost determined on first in first out basis.</t>
  </si>
  <si>
    <t>Taxation</t>
  </si>
  <si>
    <t>Revenue Recognition</t>
  </si>
  <si>
    <t xml:space="preserve">Education and training fee is recognized on completion of courses. Hostel income is recognized on providing of hostel accommodation and ancillary facilities. </t>
  </si>
  <si>
    <t>Profit on PLS accounts, interest on investements held to maturity and income from rent is recognized on accrual basis.</t>
  </si>
  <si>
    <t>PROPERTY, PLANT AND EQUIPMENTS</t>
  </si>
  <si>
    <t>PARTICULARS</t>
  </si>
  <si>
    <t>C    O    S    T</t>
  </si>
  <si>
    <t>Rate per Annum</t>
  </si>
  <si>
    <t xml:space="preserve">D  E  P  R  E  C  I  A  T  I  O  N </t>
  </si>
  <si>
    <t>Written Down</t>
  </si>
  <si>
    <t>As at</t>
  </si>
  <si>
    <t>Adjustments / Transfers</t>
  </si>
  <si>
    <t>Additions</t>
  </si>
  <si>
    <t xml:space="preserve"> As at </t>
  </si>
  <si>
    <t>Depreciation</t>
  </si>
  <si>
    <t xml:space="preserve">Value as on </t>
  </si>
  <si>
    <t>July 1, 2005</t>
  </si>
  <si>
    <t>June 30, 2006</t>
  </si>
  <si>
    <t>for the year</t>
  </si>
  <si>
    <t>Furniture and fixtures</t>
  </si>
  <si>
    <t>EDP equipment</t>
  </si>
  <si>
    <t>Office equipment</t>
  </si>
  <si>
    <t>Vehicles</t>
  </si>
  <si>
    <t>Library books</t>
  </si>
  <si>
    <t>3.1</t>
  </si>
  <si>
    <t xml:space="preserve">During the year ended June 30, 2003, cost ( Rs. 51,754,832 ) and accumulated depreciation ( Rs. 29,994,042 ) of the assets in use of the Institute (except land and buildings), were transferred by State Bank of Pakistan. </t>
  </si>
  <si>
    <t>3.2</t>
  </si>
  <si>
    <t>State Bank of Pakistan owns land and building of the Institute. No amount, for its use, has been charged by State Bank of Pakistan to the Institute.</t>
  </si>
  <si>
    <t>4.</t>
  </si>
  <si>
    <t>INVESTMENTS - HELD TO MATURITY</t>
  </si>
  <si>
    <t>The short - term investments represent 8.79% 12months Government Treasury Bills.</t>
  </si>
  <si>
    <t>5.</t>
  </si>
  <si>
    <t>ADVANCES, DEPOSITS, PREPAYMENTS AND OTHER RECEIVABLES</t>
  </si>
  <si>
    <t>These are unsecured but considered good:</t>
  </si>
  <si>
    <t>Advances to suppliers</t>
  </si>
  <si>
    <t>Receivable against training programmes</t>
  </si>
  <si>
    <t>Prepayments</t>
  </si>
  <si>
    <t>Advances to staff against expenses</t>
  </si>
  <si>
    <t>Security deposits</t>
  </si>
  <si>
    <t>6.</t>
  </si>
  <si>
    <t>CASH AND BANK BALANCES</t>
  </si>
  <si>
    <t>Cash in hand</t>
  </si>
  <si>
    <t>Cash with banks on deposit accounts</t>
  </si>
  <si>
    <t>7.</t>
  </si>
  <si>
    <t>GOVERNMENT GRANT</t>
  </si>
  <si>
    <t>Grant received during the year</t>
  </si>
  <si>
    <t>8.</t>
  </si>
  <si>
    <t>ADVANCE FOR ISSUE OF SHARES</t>
  </si>
  <si>
    <t>State Bank of Pakistan</t>
  </si>
  <si>
    <t>National Bank of Pakistan</t>
  </si>
  <si>
    <t>9.</t>
  </si>
  <si>
    <t xml:space="preserve">CREDITORS, ACCRUED AND OTHER LIABILITIES </t>
  </si>
  <si>
    <t>Creditors</t>
  </si>
  <si>
    <t>Traveling and training costs payable</t>
  </si>
  <si>
    <t>Accrued charges</t>
  </si>
  <si>
    <t>-</t>
  </si>
  <si>
    <t>Salaries/stipends payable</t>
  </si>
  <si>
    <t>Security Deposits payables</t>
  </si>
  <si>
    <t>Withholding tax payable</t>
  </si>
  <si>
    <t>Other liabilities</t>
  </si>
  <si>
    <t>10.</t>
  </si>
  <si>
    <t>Hostel income</t>
  </si>
  <si>
    <t>Education and training fee</t>
  </si>
  <si>
    <t>Other income (Note 10.1)</t>
  </si>
  <si>
    <t>10.1</t>
  </si>
  <si>
    <t>OTHER INCOME</t>
  </si>
  <si>
    <t>Profit on PLS accounts</t>
  </si>
  <si>
    <t>Interest on Endowement Fund</t>
  </si>
  <si>
    <t>Miscellaneous income</t>
  </si>
  <si>
    <t>11.</t>
  </si>
  <si>
    <t>Reimbursable from State Bank of Pakistan:</t>
  </si>
  <si>
    <t>Salaries, wages and other benefits</t>
  </si>
  <si>
    <t>Electricity, gas and water</t>
  </si>
  <si>
    <t>Training costs</t>
  </si>
  <si>
    <t>Repair and maintenance</t>
  </si>
  <si>
    <t>Boarding/lodging catering and allied expenses</t>
  </si>
  <si>
    <t xml:space="preserve">Printing and stationery </t>
  </si>
  <si>
    <t>Traveling and conveyance</t>
  </si>
  <si>
    <t>Medical expenses</t>
  </si>
  <si>
    <t>Telecommunication</t>
  </si>
  <si>
    <t>Vehicle running expenses</t>
  </si>
  <si>
    <t>Legal and professional charges</t>
  </si>
  <si>
    <t>Disinfectants and general consumables</t>
  </si>
  <si>
    <t>Security services/charges</t>
  </si>
  <si>
    <t>Newspapers and periodicals</t>
  </si>
  <si>
    <t>Insurance expense</t>
  </si>
  <si>
    <t>Auditors' remuneration-Audit fee</t>
  </si>
  <si>
    <t>Out of pocket expenses</t>
  </si>
  <si>
    <t>Postage and courier</t>
  </si>
  <si>
    <t xml:space="preserve">Entertainment </t>
  </si>
  <si>
    <t>Rent, rates and taxes</t>
  </si>
  <si>
    <t xml:space="preserve">Others </t>
  </si>
  <si>
    <t>Allocated to the State Bank of Pakistan:</t>
  </si>
  <si>
    <t>Depreciation (Note: 3)</t>
  </si>
  <si>
    <t>11.1</t>
  </si>
  <si>
    <t>Number of employees of the Institute at the end of the year was 38 (2005: 48).</t>
  </si>
  <si>
    <t>12.</t>
  </si>
  <si>
    <t>TRANSACTIONS WITH HOLDING UNDERTAKING</t>
  </si>
  <si>
    <t>Expenses incurred on behalf of holding undertaking</t>
  </si>
  <si>
    <t>Amount disbursed by holding company on behalf of the company</t>
  </si>
  <si>
    <t>Maximum aggregate amount due from holding undertaking at the end of any month during the year was Rs. NIL (2005: Rs. NIL)</t>
  </si>
  <si>
    <t>13.</t>
  </si>
  <si>
    <t>FINANCIAL INSTRUMENTS AND RELATED DISCLOSURES</t>
  </si>
  <si>
    <t>13.1</t>
  </si>
  <si>
    <t>Financial assets and liabilities of the Institute are as under:</t>
  </si>
  <si>
    <t>13.2</t>
  </si>
  <si>
    <t>Effective Markup Rate</t>
  </si>
  <si>
    <t>Effective weighted average markup rate for the current year for financial assets is 8.79% per annum. Financial liabilities are not subjected to any mark up rate.</t>
  </si>
  <si>
    <t>13.3</t>
  </si>
  <si>
    <t>Exposure to Credit Risk and Mark up Rate Risk</t>
  </si>
  <si>
    <t>Credit risk represents the accounting loss that would be recognized at the reporting date if counter parties failed completely to perform as contracted. The Institute believes that it is not exposed to major concentration of credit risk and significant ma</t>
  </si>
  <si>
    <t>13.4</t>
  </si>
  <si>
    <t>Fair Value of Financial Instruments</t>
  </si>
  <si>
    <t xml:space="preserve">The estimated fair values of financial instruments are not significantly different from their book values as shown in these financial statements. </t>
  </si>
  <si>
    <t>14.</t>
  </si>
  <si>
    <t>EARNING PER SHARE -BASIC</t>
  </si>
  <si>
    <t>There is no dilutive effect on the basic earning per share, which is as under:</t>
  </si>
  <si>
    <t>Profit for the year - After Tax      (Rupees)</t>
  </si>
  <si>
    <t>Shares in issue                          (Numbers)</t>
  </si>
  <si>
    <t>Basic earning per share             (Rupees)</t>
  </si>
  <si>
    <t>15.</t>
  </si>
  <si>
    <t>APPROVAL OF FINANCIAL STATEMENTS</t>
  </si>
  <si>
    <t>The financial statements were approved by the board of directors of the Institute and authorized for issue on ……………….</t>
  </si>
  <si>
    <t>16.</t>
  </si>
  <si>
    <t>CORRESPONDING FIGURES</t>
  </si>
  <si>
    <t>16.1</t>
  </si>
  <si>
    <t>The corresponding figures have been re-arranged and re-classified for comparison, whereever necessary.</t>
  </si>
  <si>
    <t>16.2</t>
  </si>
  <si>
    <t>Figures have been rounded off to the nearest rupees.</t>
  </si>
  <si>
    <t>This represents Capital Grant amounting to US $ 1.00 million (translated into Pak Rupees at an effective exchange rate) received from Government of Pakistan (GoP) during the year without outlining any condition for its utilization.  The grant has been utilized for establishment of Rural Finance Resource Center at the Institute. This grant is out of the proceeds of a loan to GoP from Asian Development Bank for Rural Finance Sector Development Program.</t>
  </si>
  <si>
    <t xml:space="preserve">National Institute of Banking and Finance (Guarantee) Limited (the Institute) was incorporated under the Companies Ordinance, 1984 on March 21, 1993 in Pakistan, as a Private Company Limited by Guarantee. The Institute is engaged in providing education and training in the field of banking, finance and allied areas. State Bank of Pakistan and National Bank of Pakistan hold 85.71% and 14.29% share capital respectively.  </t>
  </si>
  <si>
    <t>Income of the Institute, being a subsidiary of State Bank of Pakistan is exempted from tax under Section 49 of the State Bank of Pakistan Act, 1956. Further, income of the Institute is also exempted from income tax as per Clause 92 of Part-I of Schedule 2 of the Income Tax Ordinance, 2001.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</si>
</sst>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 &quot;#,##0_);\(&quot;Rs. &quot;#,##0\)"/>
    <numFmt numFmtId="165" formatCode="&quot;Rs. &quot;#,##0_);[Red]\(&quot;Rs. &quot;#,##0\)"/>
    <numFmt numFmtId="166" formatCode="&quot;Rs. &quot;#,##0.00_);\(&quot;Rs. &quot;#,##0.00\)"/>
    <numFmt numFmtId="167" formatCode="&quot;Rs. &quot;#,##0.00_);[Red]\(&quot;Rs. &quot;#,##0.00\)"/>
    <numFmt numFmtId="168" formatCode="_(&quot;Rs. &quot;* #,##0_);_(&quot;Rs. &quot;* \(#,##0\);_(&quot;Rs. &quot;* &quot;-&quot;_);_(@_)"/>
    <numFmt numFmtId="169" formatCode="_(&quot;Rs. &quot;* #,##0.00_);_(&quot;Rs. &quot;* \(#,##0.00\);_(&quot;Rs. &quot;* &quot;-&quot;??_);_(@_)"/>
    <numFmt numFmtId="170" formatCode="_(* #,##0.000_);_(* \(#,##0.000\);_(* &quot;-&quot;??_);_(@_)"/>
    <numFmt numFmtId="171" formatCode="_(* #,##0.0000_);_(* \(#,##0.0000\);_(* &quot;-&quot;??_);_(@_)"/>
    <numFmt numFmtId="172" formatCode="_(* #,##0.0_);_(* \(#,##0.0\);_(* &quot;-&quot;??_);_(@_)"/>
    <numFmt numFmtId="173" formatCode="_(* #,##0_);_(* \(#,##0\);_(* &quot;-&quot;??_);_(@_)"/>
    <numFmt numFmtId="174" formatCode="0.0"/>
    <numFmt numFmtId="175" formatCode="0.E+00"/>
    <numFmt numFmtId="176" formatCode="0_);\(0\)"/>
    <numFmt numFmtId="177" formatCode="0.0%"/>
    <numFmt numFmtId="178" formatCode="_(* #,##0.00000_);_(* \(#,##0.00000\);_(* &quot;-&quot;??_);_(@_)"/>
    <numFmt numFmtId="179" formatCode="_(* #,##0.000000_);_(* \(#,##0.000000\);_(* &quot;-&quot;??_);_(@_)"/>
    <numFmt numFmtId="180" formatCode="_(* #,##0.0000000_);_(* \(#,##0.0000000\);_(* &quot;-&quot;??_);_(@_)"/>
    <numFmt numFmtId="181" formatCode="0.000"/>
    <numFmt numFmtId="182" formatCode="&quot;Rs.&quot;#,##0_);\(&quot;Rs.&quot;#,##0\)"/>
    <numFmt numFmtId="183" formatCode="&quot;Rs.&quot;#,##0_);[Red]\(&quot;Rs.&quot;#,##0\)"/>
    <numFmt numFmtId="184" formatCode="&quot;Rs.&quot;#,##0.00_);\(&quot;Rs.&quot;#,##0.00\)"/>
    <numFmt numFmtId="185" formatCode="&quot;Rs.&quot;#,##0.00_);[Red]\(&quot;Rs.&quot;#,##0.00\)"/>
    <numFmt numFmtId="186" formatCode="_(&quot;Rs.&quot;* #,##0_);_(&quot;Rs.&quot;* \(#,##0\);_(&quot;Rs.&quot;* &quot;-&quot;_);_(@_)"/>
    <numFmt numFmtId="187" formatCode="_(&quot;Rs.&quot;* #,##0.00_);_(&quot;Rs.&quot;* \(#,##0.00\);_(&quot;Rs.&quot;* &quot;-&quot;??_);_(@_)"/>
    <numFmt numFmtId="188" formatCode="0.00_);\(0.00\)"/>
    <numFmt numFmtId="189" formatCode="0.0_);\(0.0\)"/>
    <numFmt numFmtId="190" formatCode="_(* #,##0.00_);_(* \(#,##0.00\);_(* &quot;-&quot;_);_(@_)"/>
    <numFmt numFmtId="191" formatCode="&quot;Yes&quot;;&quot;Yes&quot;;&quot;No&quot;"/>
    <numFmt numFmtId="192" formatCode="&quot;True&quot;;&quot;True&quot;;&quot;False&quot;"/>
    <numFmt numFmtId="193" formatCode="&quot;On&quot;;&quot;On&quot;;&quot;Off&quot;"/>
    <numFmt numFmtId="194" formatCode="_(* #,##0.0_);_(* \(#,##0.0\);_(* &quot;-&quot;_);_(@_)"/>
    <numFmt numFmtId="195" formatCode="_(* #,##0.000_);_(* \(#,##0.000\);_(* &quot;-&quot;_);_(@_)"/>
    <numFmt numFmtId="196" formatCode="0.0000"/>
    <numFmt numFmtId="197" formatCode="0.00000000"/>
    <numFmt numFmtId="198" formatCode="0.0000000"/>
    <numFmt numFmtId="199" formatCode="0.000000"/>
    <numFmt numFmtId="200" formatCode="0.00000"/>
    <numFmt numFmtId="201" formatCode="_(* #,##0.00000000_);_(* \(#,##0.00000000\);_(* &quot;-&quot;??_);_(@_)"/>
    <numFmt numFmtId="202" formatCode="_(* #,##0.000000000_);_(* \(#,##0.000000000\);_(* &quot;-&quot;??_);_(@_)"/>
  </numFmts>
  <fonts count="20">
    <font>
      <sz val="10"/>
      <name val="Comic Sans MS"/>
      <family val="0"/>
    </font>
    <font>
      <u val="single"/>
      <sz val="10"/>
      <color indexed="36"/>
      <name val="Comic Sans MS"/>
      <family val="0"/>
    </font>
    <font>
      <u val="single"/>
      <sz val="10"/>
      <color indexed="12"/>
      <name val="Comic Sans MS"/>
      <family val="0"/>
    </font>
    <font>
      <sz val="12"/>
      <name val="Times New Roman"/>
      <family val="0"/>
    </font>
    <font>
      <b/>
      <sz val="15"/>
      <name val="Arial Narrow"/>
      <family val="2"/>
    </font>
    <font>
      <b/>
      <sz val="12"/>
      <name val="Times New Roman"/>
      <family val="1"/>
    </font>
    <font>
      <b/>
      <sz val="12"/>
      <name val="Arial Narrow"/>
      <family val="2"/>
    </font>
    <font>
      <b/>
      <sz val="14"/>
      <name val="Arial Narrow"/>
      <family val="2"/>
    </font>
    <font>
      <b/>
      <sz val="13"/>
      <name val="Arial Narrow"/>
      <family val="2"/>
    </font>
    <font>
      <sz val="12"/>
      <name val="Arial Narrow"/>
      <family val="2"/>
    </font>
    <font>
      <i/>
      <sz val="12"/>
      <name val="Arial Narrow"/>
      <family val="2"/>
    </font>
    <font>
      <b/>
      <sz val="15"/>
      <name val="Arial"/>
      <family val="2"/>
    </font>
    <font>
      <b/>
      <sz val="14"/>
      <name val="Arial"/>
      <family val="2"/>
    </font>
    <font>
      <b/>
      <sz val="12"/>
      <name val="Arial"/>
      <family val="2"/>
    </font>
    <font>
      <sz val="12"/>
      <name val="Arial"/>
      <family val="2"/>
    </font>
    <font>
      <b/>
      <sz val="13"/>
      <name val="Arial"/>
      <family val="2"/>
    </font>
    <font>
      <i/>
      <sz val="12"/>
      <name val="Arial"/>
      <family val="2"/>
    </font>
    <font>
      <sz val="10"/>
      <name val="Arial"/>
      <family val="2"/>
    </font>
    <font>
      <b/>
      <sz val="11.5"/>
      <name val="Arial"/>
      <family val="2"/>
    </font>
    <font>
      <b/>
      <sz val="20"/>
      <name val="Arial"/>
      <family val="2"/>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s>
  <cellStyleXfs count="23">
    <xf numFmtId="4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93">
    <xf numFmtId="49" fontId="0" fillId="0" borderId="0" xfId="0" applyAlignment="1">
      <alignment/>
    </xf>
    <xf numFmtId="49" fontId="4" fillId="0" borderId="0" xfId="0" applyFont="1" applyFill="1" applyAlignment="1">
      <alignment horizontal="center"/>
    </xf>
    <xf numFmtId="43" fontId="5" fillId="0" borderId="0" xfId="15" applyFont="1" applyFill="1" applyAlignment="1">
      <alignment horizontal="center"/>
    </xf>
    <xf numFmtId="43" fontId="3" fillId="0" borderId="0" xfId="15" applyFont="1" applyFill="1" applyAlignment="1">
      <alignment/>
    </xf>
    <xf numFmtId="49" fontId="3" fillId="0" borderId="0" xfId="0" applyFont="1" applyFill="1" applyAlignment="1">
      <alignment/>
    </xf>
    <xf numFmtId="49" fontId="6" fillId="0" borderId="0" xfId="0" applyFont="1" applyFill="1" applyAlignment="1">
      <alignment horizontal="center"/>
    </xf>
    <xf numFmtId="49" fontId="9" fillId="0" borderId="0" xfId="0" applyFont="1" applyFill="1" applyAlignment="1">
      <alignment/>
    </xf>
    <xf numFmtId="49" fontId="9" fillId="0" borderId="0" xfId="0" applyFont="1" applyFill="1" applyAlignment="1">
      <alignment horizontal="center"/>
    </xf>
    <xf numFmtId="49" fontId="6" fillId="0" borderId="0" xfId="0" applyFont="1" applyFill="1" applyAlignment="1">
      <alignment horizontal="center" wrapText="1"/>
    </xf>
    <xf numFmtId="49" fontId="8" fillId="0" borderId="0" xfId="0" applyFont="1" applyFill="1" applyAlignment="1">
      <alignment/>
    </xf>
    <xf numFmtId="49" fontId="6" fillId="0" borderId="0" xfId="0" applyFont="1" applyFill="1" applyAlignment="1">
      <alignment/>
    </xf>
    <xf numFmtId="43" fontId="3" fillId="0" borderId="0" xfId="0" applyNumberFormat="1" applyFont="1" applyFill="1" applyAlignment="1">
      <alignment/>
    </xf>
    <xf numFmtId="173" fontId="9" fillId="0" borderId="0" xfId="15" applyNumberFormat="1" applyFont="1" applyFill="1" applyBorder="1" applyAlignment="1">
      <alignment/>
    </xf>
    <xf numFmtId="173" fontId="9" fillId="0" borderId="0" xfId="15" applyNumberFormat="1" applyFont="1" applyFill="1" applyAlignment="1">
      <alignment/>
    </xf>
    <xf numFmtId="173" fontId="9" fillId="0" borderId="1" xfId="15" applyNumberFormat="1" applyFont="1" applyFill="1" applyBorder="1" applyAlignment="1">
      <alignment/>
    </xf>
    <xf numFmtId="173" fontId="9" fillId="0" borderId="2" xfId="15" applyNumberFormat="1" applyFont="1" applyFill="1" applyBorder="1" applyAlignment="1">
      <alignment/>
    </xf>
    <xf numFmtId="173" fontId="9" fillId="0" borderId="3" xfId="15" applyNumberFormat="1" applyFont="1" applyFill="1" applyBorder="1" applyAlignment="1">
      <alignment/>
    </xf>
    <xf numFmtId="173" fontId="6" fillId="0" borderId="4" xfId="15" applyNumberFormat="1" applyFont="1" applyFill="1" applyBorder="1" applyAlignment="1">
      <alignment/>
    </xf>
    <xf numFmtId="173" fontId="6" fillId="0" borderId="0" xfId="15" applyNumberFormat="1" applyFont="1" applyFill="1" applyBorder="1" applyAlignment="1">
      <alignment/>
    </xf>
    <xf numFmtId="49" fontId="9" fillId="0" borderId="0" xfId="0" applyFont="1" applyAlignment="1">
      <alignment/>
    </xf>
    <xf numFmtId="49" fontId="6" fillId="0" borderId="0" xfId="0" applyFont="1" applyFill="1" applyAlignment="1">
      <alignment vertical="top"/>
    </xf>
    <xf numFmtId="49" fontId="9" fillId="0" borderId="0" xfId="0" applyFont="1" applyFill="1" applyAlignment="1">
      <alignment vertical="top"/>
    </xf>
    <xf numFmtId="49" fontId="9" fillId="0" borderId="0" xfId="0" applyFont="1" applyFill="1" applyBorder="1" applyAlignment="1">
      <alignment horizontal="right" vertical="top"/>
    </xf>
    <xf numFmtId="49" fontId="3" fillId="0" borderId="0" xfId="0" applyFont="1" applyFill="1" applyAlignment="1">
      <alignment vertical="top"/>
    </xf>
    <xf numFmtId="49" fontId="9" fillId="0" borderId="0" xfId="0" applyFont="1" applyFill="1" applyAlignment="1">
      <alignment horizontal="justify" vertical="top"/>
    </xf>
    <xf numFmtId="173" fontId="9" fillId="0" borderId="5" xfId="15" applyNumberFormat="1" applyFont="1" applyFill="1" applyBorder="1" applyAlignment="1">
      <alignment vertical="top"/>
    </xf>
    <xf numFmtId="173" fontId="9" fillId="0" borderId="0" xfId="15" applyNumberFormat="1" applyFont="1" applyFill="1" applyAlignment="1">
      <alignment vertical="top"/>
    </xf>
    <xf numFmtId="173" fontId="9" fillId="0" borderId="0" xfId="15" applyNumberFormat="1" applyFont="1" applyFill="1" applyBorder="1" applyAlignment="1">
      <alignment vertical="top"/>
    </xf>
    <xf numFmtId="173" fontId="9" fillId="0" borderId="6" xfId="15" applyNumberFormat="1" applyFont="1" applyFill="1" applyBorder="1" applyAlignment="1">
      <alignment/>
    </xf>
    <xf numFmtId="49" fontId="9" fillId="0" borderId="0" xfId="0" applyFont="1" applyFill="1" applyBorder="1" applyAlignment="1">
      <alignment/>
    </xf>
    <xf numFmtId="49" fontId="6" fillId="0" borderId="0" xfId="0" applyFont="1" applyAlignment="1">
      <alignment/>
    </xf>
    <xf numFmtId="49" fontId="9" fillId="0" borderId="0" xfId="0" applyFont="1" applyFill="1" applyAlignment="1">
      <alignment horizontal="justify"/>
    </xf>
    <xf numFmtId="49" fontId="10" fillId="0" borderId="0" xfId="0" applyFont="1" applyFill="1" applyAlignment="1">
      <alignment/>
    </xf>
    <xf numFmtId="49" fontId="3" fillId="0" borderId="0" xfId="0" applyFont="1" applyFill="1" applyAlignment="1">
      <alignment horizontal="center"/>
    </xf>
    <xf numFmtId="49" fontId="6" fillId="0" borderId="0" xfId="0" applyFont="1" applyFill="1" applyBorder="1" applyAlignment="1">
      <alignment horizontal="center" vertical="center" wrapText="1"/>
    </xf>
    <xf numFmtId="49" fontId="6" fillId="0" borderId="0" xfId="0" applyFont="1" applyFill="1" applyBorder="1" applyAlignment="1">
      <alignment vertical="top"/>
    </xf>
    <xf numFmtId="49" fontId="6" fillId="0" borderId="0" xfId="0" applyFont="1" applyFill="1" applyBorder="1" applyAlignment="1">
      <alignment horizontal="center" vertical="top"/>
    </xf>
    <xf numFmtId="43" fontId="9" fillId="0" borderId="0" xfId="15" applyFont="1" applyFill="1" applyAlignment="1">
      <alignment/>
    </xf>
    <xf numFmtId="173" fontId="9" fillId="0" borderId="7" xfId="15" applyNumberFormat="1" applyFont="1" applyFill="1" applyBorder="1" applyAlignment="1">
      <alignment/>
    </xf>
    <xf numFmtId="43" fontId="9" fillId="0" borderId="5" xfId="15" applyNumberFormat="1" applyFont="1" applyFill="1" applyBorder="1" applyAlignment="1">
      <alignment/>
    </xf>
    <xf numFmtId="49" fontId="6" fillId="0" borderId="0" xfId="0" applyFont="1" applyFill="1" applyAlignment="1">
      <alignment/>
    </xf>
    <xf numFmtId="49" fontId="3" fillId="0" borderId="0" xfId="0" applyFont="1" applyFill="1" applyBorder="1" applyAlignment="1">
      <alignment vertical="top"/>
    </xf>
    <xf numFmtId="49" fontId="9" fillId="0" borderId="0" xfId="0" applyFont="1" applyFill="1" applyBorder="1" applyAlignment="1">
      <alignment vertical="top"/>
    </xf>
    <xf numFmtId="44" fontId="9" fillId="0" borderId="0" xfId="0" applyNumberFormat="1" applyFont="1" applyFill="1" applyAlignment="1">
      <alignment vertical="top"/>
    </xf>
    <xf numFmtId="49" fontId="9" fillId="0" borderId="0" xfId="0" applyFont="1" applyFill="1" applyAlignment="1">
      <alignment horizontal="center" vertical="top"/>
    </xf>
    <xf numFmtId="0" fontId="3" fillId="0" borderId="0" xfId="21" applyFont="1" applyAlignment="1">
      <alignment vertical="top"/>
      <protection/>
    </xf>
    <xf numFmtId="0" fontId="9" fillId="0" borderId="0" xfId="21" applyFont="1" applyAlignment="1">
      <alignment vertical="top"/>
      <protection/>
    </xf>
    <xf numFmtId="0" fontId="9" fillId="0" borderId="0" xfId="21" applyFont="1" applyAlignment="1">
      <alignment horizontal="left" vertical="top"/>
      <protection/>
    </xf>
    <xf numFmtId="0" fontId="3" fillId="0" borderId="0" xfId="21" applyFont="1" applyAlignment="1">
      <alignment horizontal="justify" vertical="top" wrapText="1"/>
      <protection/>
    </xf>
    <xf numFmtId="49" fontId="9" fillId="0" borderId="0" xfId="0" applyFont="1" applyFill="1" applyBorder="1" applyAlignment="1">
      <alignment vertical="center"/>
    </xf>
    <xf numFmtId="43" fontId="9" fillId="0" borderId="0" xfId="15" applyFont="1" applyFill="1" applyBorder="1" applyAlignment="1">
      <alignment vertical="center"/>
    </xf>
    <xf numFmtId="43" fontId="3" fillId="0" borderId="0" xfId="15" applyFont="1" applyFill="1" applyBorder="1" applyAlignment="1">
      <alignment vertical="center"/>
    </xf>
    <xf numFmtId="49" fontId="3" fillId="0" borderId="0" xfId="0" applyFont="1" applyFill="1" applyBorder="1" applyAlignment="1">
      <alignment vertical="center"/>
    </xf>
    <xf numFmtId="43" fontId="6" fillId="0" borderId="0" xfId="15" applyFont="1" applyFill="1" applyBorder="1" applyAlignment="1">
      <alignment vertical="center"/>
    </xf>
    <xf numFmtId="43" fontId="5" fillId="0" borderId="0" xfId="15" applyFont="1" applyFill="1" applyBorder="1" applyAlignment="1">
      <alignment vertical="center"/>
    </xf>
    <xf numFmtId="49" fontId="5" fillId="0" borderId="0" xfId="0" applyFont="1" applyFill="1" applyBorder="1" applyAlignment="1">
      <alignment vertical="center"/>
    </xf>
    <xf numFmtId="43" fontId="6" fillId="0" borderId="0" xfId="15" applyFont="1" applyFill="1" applyBorder="1" applyAlignment="1">
      <alignment horizontal="center" vertical="center"/>
    </xf>
    <xf numFmtId="43" fontId="5" fillId="0" borderId="0" xfId="15" applyFont="1" applyFill="1" applyBorder="1" applyAlignment="1">
      <alignment horizontal="center" vertical="center"/>
    </xf>
    <xf numFmtId="49" fontId="5" fillId="0" borderId="0" xfId="0" applyFont="1" applyFill="1" applyBorder="1" applyAlignment="1">
      <alignment horizontal="center" vertical="center"/>
    </xf>
    <xf numFmtId="49" fontId="9" fillId="0" borderId="0" xfId="0" applyFont="1" applyFill="1" applyAlignment="1">
      <alignment horizontal="left" vertical="top"/>
    </xf>
    <xf numFmtId="49" fontId="9" fillId="0" borderId="0" xfId="0" applyFont="1" applyFill="1" applyAlignment="1">
      <alignment horizontal="right" vertical="top"/>
    </xf>
    <xf numFmtId="49" fontId="6" fillId="0" borderId="0" xfId="0" applyFont="1" applyFill="1" applyAlignment="1">
      <alignment horizontal="left" vertical="top"/>
    </xf>
    <xf numFmtId="49" fontId="11" fillId="0" borderId="0" xfId="0" applyFont="1" applyFill="1" applyAlignment="1">
      <alignment horizontal="center"/>
    </xf>
    <xf numFmtId="49" fontId="11" fillId="0" borderId="0" xfId="0" applyFont="1" applyFill="1" applyAlignment="1">
      <alignment horizontal="center"/>
    </xf>
    <xf numFmtId="49" fontId="12" fillId="0" borderId="0" xfId="0" applyFont="1" applyFill="1" applyAlignment="1">
      <alignment horizontal="center" vertical="top"/>
    </xf>
    <xf numFmtId="49" fontId="12" fillId="0" borderId="0" xfId="0" applyFont="1" applyFill="1" applyAlignment="1">
      <alignment horizontal="center" vertical="top"/>
    </xf>
    <xf numFmtId="49" fontId="13" fillId="0" borderId="0" xfId="0" applyFont="1" applyFill="1" applyBorder="1" applyAlignment="1">
      <alignment vertical="top"/>
    </xf>
    <xf numFmtId="49" fontId="13" fillId="0" borderId="0" xfId="0" applyFont="1" applyFill="1" applyBorder="1" applyAlignment="1">
      <alignment horizontal="center" vertical="center" wrapText="1"/>
    </xf>
    <xf numFmtId="49" fontId="14" fillId="0" borderId="0" xfId="0" applyFont="1" applyFill="1" applyBorder="1" applyAlignment="1">
      <alignment vertical="top"/>
    </xf>
    <xf numFmtId="49" fontId="13" fillId="0" borderId="0" xfId="0" applyFont="1" applyFill="1" applyBorder="1" applyAlignment="1">
      <alignment horizontal="center" vertical="top"/>
    </xf>
    <xf numFmtId="49" fontId="15" fillId="0" borderId="0" xfId="0" applyFont="1" applyFill="1" applyAlignment="1">
      <alignment vertical="top"/>
    </xf>
    <xf numFmtId="49" fontId="14" fillId="0" borderId="0" xfId="0" applyFont="1" applyFill="1" applyAlignment="1">
      <alignment vertical="top"/>
    </xf>
    <xf numFmtId="173" fontId="14" fillId="0" borderId="0" xfId="15" applyNumberFormat="1" applyFont="1" applyFill="1" applyAlignment="1">
      <alignment vertical="top"/>
    </xf>
    <xf numFmtId="49" fontId="4" fillId="0" borderId="0" xfId="0" applyFont="1" applyFill="1" applyAlignment="1">
      <alignment horizontal="center"/>
    </xf>
    <xf numFmtId="49" fontId="7" fillId="0" borderId="0" xfId="0" applyFont="1" applyFill="1" applyAlignment="1">
      <alignment horizontal="center"/>
    </xf>
    <xf numFmtId="49" fontId="8" fillId="0" borderId="0" xfId="0" applyFont="1" applyFill="1" applyAlignment="1">
      <alignment horizontal="center"/>
    </xf>
    <xf numFmtId="49" fontId="6" fillId="0" borderId="0" xfId="0" applyFont="1" applyFill="1" applyAlignment="1">
      <alignment horizontal="center"/>
    </xf>
    <xf numFmtId="49" fontId="13" fillId="0" borderId="0" xfId="0" applyFont="1" applyFill="1" applyAlignment="1">
      <alignment vertical="top"/>
    </xf>
    <xf numFmtId="173" fontId="14" fillId="0" borderId="0" xfId="15" applyNumberFormat="1" applyFont="1" applyFill="1" applyBorder="1" applyAlignment="1">
      <alignment vertical="top"/>
    </xf>
    <xf numFmtId="49" fontId="13" fillId="0" borderId="0" xfId="0" applyFont="1" applyFill="1" applyAlignment="1">
      <alignment horizontal="justify" vertical="top" wrapText="1"/>
    </xf>
    <xf numFmtId="49" fontId="13" fillId="0" borderId="0" xfId="0" applyFont="1" applyFill="1" applyAlignment="1">
      <alignment horizontal="justify" vertical="top"/>
    </xf>
    <xf numFmtId="49" fontId="14" fillId="0" borderId="6" xfId="0" applyFont="1" applyFill="1" applyBorder="1" applyAlignment="1">
      <alignment vertical="top"/>
    </xf>
    <xf numFmtId="49" fontId="13" fillId="0" borderId="0" xfId="0" applyFont="1" applyFill="1" applyAlignment="1">
      <alignment horizontal="justify" vertical="top" wrapText="1"/>
    </xf>
    <xf numFmtId="173" fontId="14" fillId="0" borderId="1" xfId="15" applyNumberFormat="1" applyFont="1" applyFill="1" applyBorder="1" applyAlignment="1">
      <alignment vertical="top"/>
    </xf>
    <xf numFmtId="173" fontId="14" fillId="0" borderId="2" xfId="15" applyNumberFormat="1" applyFont="1" applyFill="1" applyBorder="1" applyAlignment="1">
      <alignment vertical="top"/>
    </xf>
    <xf numFmtId="173" fontId="14" fillId="0" borderId="3" xfId="15" applyNumberFormat="1" applyFont="1" applyFill="1" applyBorder="1" applyAlignment="1">
      <alignment vertical="top"/>
    </xf>
    <xf numFmtId="173" fontId="14" fillId="0" borderId="6" xfId="15" applyNumberFormat="1" applyFont="1" applyFill="1" applyBorder="1" applyAlignment="1">
      <alignment vertical="top"/>
    </xf>
    <xf numFmtId="173" fontId="13" fillId="0" borderId="0" xfId="15" applyNumberFormat="1" applyFont="1" applyFill="1" applyAlignment="1">
      <alignment vertical="top"/>
    </xf>
    <xf numFmtId="49" fontId="13" fillId="0" borderId="6" xfId="0" applyFont="1" applyFill="1" applyBorder="1" applyAlignment="1">
      <alignment horizontal="center" vertical="top"/>
    </xf>
    <xf numFmtId="49" fontId="15" fillId="0" borderId="0" xfId="0" applyFont="1" applyFill="1" applyAlignment="1">
      <alignment horizontal="justify" wrapText="1"/>
    </xf>
    <xf numFmtId="173" fontId="14" fillId="0" borderId="0" xfId="15" applyNumberFormat="1" applyFont="1" applyFill="1" applyAlignment="1">
      <alignment/>
    </xf>
    <xf numFmtId="173" fontId="14" fillId="0" borderId="0" xfId="15" applyNumberFormat="1" applyFont="1" applyFill="1" applyAlignment="1">
      <alignment vertical="top" wrapText="1"/>
    </xf>
    <xf numFmtId="173" fontId="14" fillId="0" borderId="4" xfId="15" applyNumberFormat="1" applyFont="1" applyFill="1" applyBorder="1" applyAlignment="1">
      <alignment vertical="top"/>
    </xf>
    <xf numFmtId="49" fontId="13" fillId="0" borderId="0" xfId="0" applyFont="1" applyFill="1" applyAlignment="1">
      <alignment horizontal="center"/>
    </xf>
    <xf numFmtId="49" fontId="11" fillId="0" borderId="0" xfId="0" applyFont="1" applyFill="1" applyAlignment="1">
      <alignment horizontal="center" vertical="top"/>
    </xf>
    <xf numFmtId="49" fontId="11" fillId="0" borderId="0" xfId="0" applyFont="1" applyFill="1" applyAlignment="1">
      <alignment horizontal="center" vertical="top"/>
    </xf>
    <xf numFmtId="49" fontId="13" fillId="0" borderId="8" xfId="0" applyFont="1" applyFill="1" applyBorder="1" applyAlignment="1">
      <alignment horizontal="center" vertical="center" wrapText="1"/>
    </xf>
    <xf numFmtId="49" fontId="13" fillId="0" borderId="2" xfId="0" applyFont="1" applyFill="1" applyBorder="1" applyAlignment="1">
      <alignment horizontal="center" vertical="center" wrapText="1"/>
    </xf>
    <xf numFmtId="49" fontId="12" fillId="0" borderId="2" xfId="0" applyFont="1" applyFill="1" applyBorder="1" applyAlignment="1">
      <alignment horizontal="center" vertical="top"/>
    </xf>
    <xf numFmtId="49" fontId="13" fillId="0" borderId="2" xfId="0" applyFont="1" applyFill="1" applyBorder="1" applyAlignment="1">
      <alignment horizontal="center" vertical="top"/>
    </xf>
    <xf numFmtId="49" fontId="12" fillId="0" borderId="8" xfId="0" applyFont="1" applyFill="1" applyBorder="1" applyAlignment="1">
      <alignment horizontal="center" vertical="center"/>
    </xf>
    <xf numFmtId="49" fontId="14" fillId="0" borderId="0" xfId="0" applyFont="1" applyFill="1" applyAlignment="1">
      <alignment horizontal="center" vertical="top"/>
    </xf>
    <xf numFmtId="49" fontId="13" fillId="0" borderId="0" xfId="0" applyFont="1" applyFill="1" applyAlignment="1">
      <alignment horizontal="center" vertical="top"/>
    </xf>
    <xf numFmtId="43" fontId="13" fillId="0" borderId="0" xfId="0" applyNumberFormat="1" applyFont="1" applyFill="1" applyAlignment="1">
      <alignment horizontal="center" vertical="top"/>
    </xf>
    <xf numFmtId="173" fontId="14" fillId="0" borderId="0" xfId="15" applyNumberFormat="1" applyFont="1" applyFill="1" applyAlignment="1">
      <alignment horizontal="center" vertical="top"/>
    </xf>
    <xf numFmtId="173" fontId="13" fillId="0" borderId="4" xfId="15" applyNumberFormat="1" applyFont="1" applyFill="1" applyBorder="1" applyAlignment="1">
      <alignment horizontal="center" vertical="top"/>
    </xf>
    <xf numFmtId="173" fontId="13" fillId="0" borderId="0" xfId="15" applyNumberFormat="1" applyFont="1" applyFill="1" applyBorder="1" applyAlignment="1">
      <alignment vertical="top"/>
    </xf>
    <xf numFmtId="49" fontId="16" fillId="0" borderId="0" xfId="0" applyFont="1" applyFill="1" applyAlignment="1">
      <alignment vertical="top"/>
    </xf>
    <xf numFmtId="49" fontId="16" fillId="0" borderId="0" xfId="0" applyFont="1" applyFill="1" applyAlignment="1">
      <alignment horizontal="center" vertical="top"/>
    </xf>
    <xf numFmtId="0" fontId="12" fillId="0" borderId="0" xfId="21" applyFont="1" applyAlignment="1">
      <alignment horizontal="center" vertical="top" wrapText="1"/>
      <protection/>
    </xf>
    <xf numFmtId="0" fontId="13" fillId="0" borderId="0" xfId="21" applyFont="1" applyAlignment="1">
      <alignment horizontal="center" vertical="top" wrapText="1"/>
      <protection/>
    </xf>
    <xf numFmtId="0" fontId="12" fillId="0" borderId="0" xfId="21" applyFont="1" applyAlignment="1">
      <alignment horizontal="center" vertical="top" wrapText="1"/>
      <protection/>
    </xf>
    <xf numFmtId="0" fontId="13" fillId="0" borderId="0" xfId="21" applyFont="1" applyAlignment="1" quotePrefix="1">
      <alignment horizontal="left" vertical="top"/>
      <protection/>
    </xf>
    <xf numFmtId="0" fontId="13" fillId="0" borderId="0" xfId="21" applyFont="1" applyAlignment="1">
      <alignment vertical="top"/>
      <protection/>
    </xf>
    <xf numFmtId="0" fontId="14" fillId="0" borderId="0" xfId="21" applyFont="1" applyAlignment="1">
      <alignment vertical="top"/>
      <protection/>
    </xf>
    <xf numFmtId="0" fontId="14" fillId="0" borderId="0" xfId="21" applyFont="1" applyAlignment="1">
      <alignment horizontal="left" vertical="top"/>
      <protection/>
    </xf>
    <xf numFmtId="0" fontId="14" fillId="0" borderId="0" xfId="21" applyFont="1" applyAlignment="1">
      <alignment horizontal="justify" vertical="top" wrapText="1"/>
      <protection/>
    </xf>
    <xf numFmtId="0" fontId="14" fillId="0" borderId="0" xfId="21" applyFont="1" applyAlignment="1">
      <alignment horizontal="justify" vertical="top" wrapText="1"/>
      <protection/>
    </xf>
    <xf numFmtId="43" fontId="14" fillId="0" borderId="0" xfId="21" applyNumberFormat="1" applyFont="1" applyAlignment="1">
      <alignment horizontal="justify" vertical="top" wrapText="1"/>
      <protection/>
    </xf>
    <xf numFmtId="0" fontId="14" fillId="0" borderId="0" xfId="21" applyFont="1" applyAlignment="1">
      <alignment horizontal="left" vertical="top"/>
      <protection/>
    </xf>
    <xf numFmtId="0" fontId="13" fillId="0" borderId="0" xfId="21" applyFont="1" applyAlignment="1">
      <alignment horizontal="justify" vertical="top" wrapText="1"/>
      <protection/>
    </xf>
    <xf numFmtId="0" fontId="14" fillId="0" borderId="0" xfId="21" applyFont="1" applyAlignment="1">
      <alignment horizontal="left" vertical="top" wrapText="1"/>
      <protection/>
    </xf>
    <xf numFmtId="0" fontId="13" fillId="0" borderId="0" xfId="21" applyFont="1" applyAlignment="1">
      <alignment vertical="top"/>
      <protection/>
    </xf>
    <xf numFmtId="49" fontId="13" fillId="0" borderId="0" xfId="0" applyFont="1" applyFill="1" applyBorder="1" applyAlignment="1">
      <alignment vertical="center"/>
    </xf>
    <xf numFmtId="49" fontId="14" fillId="0" borderId="0" xfId="0" applyFont="1" applyFill="1" applyBorder="1" applyAlignment="1">
      <alignment vertical="center"/>
    </xf>
    <xf numFmtId="173" fontId="14" fillId="0" borderId="0" xfId="15" applyNumberFormat="1" applyFont="1" applyFill="1" applyBorder="1" applyAlignment="1">
      <alignment vertical="center"/>
    </xf>
    <xf numFmtId="49" fontId="13" fillId="0" borderId="9" xfId="0" applyFont="1" applyFill="1" applyBorder="1" applyAlignment="1">
      <alignment horizontal="center" vertical="center"/>
    </xf>
    <xf numFmtId="49" fontId="13" fillId="0" borderId="9" xfId="0" applyFont="1" applyFill="1" applyBorder="1" applyAlignment="1">
      <alignment horizontal="center" vertical="center"/>
    </xf>
    <xf numFmtId="49" fontId="13" fillId="0" borderId="7" xfId="0" applyFont="1" applyFill="1" applyBorder="1" applyAlignment="1">
      <alignment horizontal="center" vertical="center"/>
    </xf>
    <xf numFmtId="49" fontId="13" fillId="0" borderId="9" xfId="0" applyFont="1" applyFill="1" applyBorder="1" applyAlignment="1">
      <alignment horizontal="center" vertical="center" wrapText="1"/>
    </xf>
    <xf numFmtId="49" fontId="13" fillId="0" borderId="0" xfId="0" applyFont="1" applyFill="1" applyBorder="1" applyAlignment="1">
      <alignment horizontal="center" vertical="center"/>
    </xf>
    <xf numFmtId="49" fontId="13" fillId="0" borderId="0" xfId="0" applyFont="1" applyFill="1" applyBorder="1" applyAlignment="1">
      <alignment horizontal="center" vertical="center"/>
    </xf>
    <xf numFmtId="49" fontId="13" fillId="0" borderId="0" xfId="0" applyFont="1" applyFill="1" applyBorder="1" applyAlignment="1">
      <alignment horizontal="center" vertical="center" wrapText="1"/>
    </xf>
    <xf numFmtId="49" fontId="13" fillId="0" borderId="5" xfId="0" applyFont="1" applyFill="1" applyBorder="1" applyAlignment="1">
      <alignment horizontal="center" vertical="center"/>
    </xf>
    <xf numFmtId="49" fontId="13" fillId="0" borderId="5" xfId="0" applyFont="1" applyFill="1" applyBorder="1" applyAlignment="1">
      <alignment horizontal="center" vertical="center"/>
    </xf>
    <xf numFmtId="49" fontId="13" fillId="0" borderId="5" xfId="0" applyFont="1" applyFill="1" applyBorder="1" applyAlignment="1" quotePrefix="1">
      <alignment horizontal="center" vertical="center"/>
    </xf>
    <xf numFmtId="49" fontId="17" fillId="0" borderId="5" xfId="0" applyFont="1" applyBorder="1" applyAlignment="1">
      <alignment horizontal="center" vertical="center" wrapText="1"/>
    </xf>
    <xf numFmtId="49" fontId="13" fillId="0" borderId="5" xfId="0" applyFont="1" applyFill="1" applyBorder="1" applyAlignment="1">
      <alignment horizontal="center" vertical="center" wrapText="1"/>
    </xf>
    <xf numFmtId="49" fontId="14" fillId="0" borderId="0" xfId="0" applyFont="1" applyFill="1" applyBorder="1" applyAlignment="1">
      <alignment horizontal="left" vertical="center"/>
    </xf>
    <xf numFmtId="49" fontId="14" fillId="0" borderId="0" xfId="0" applyFont="1" applyFill="1" applyBorder="1" applyAlignment="1">
      <alignment horizontal="left" vertical="center"/>
    </xf>
    <xf numFmtId="9" fontId="14" fillId="0" borderId="0" xfId="0" applyNumberFormat="1" applyFont="1" applyFill="1" applyBorder="1" applyAlignment="1">
      <alignment vertical="center"/>
    </xf>
    <xf numFmtId="173" fontId="14" fillId="0" borderId="0" xfId="15" applyNumberFormat="1" applyFont="1" applyFill="1" applyBorder="1" applyAlignment="1">
      <alignment horizontal="center" vertical="center"/>
    </xf>
    <xf numFmtId="10" fontId="14" fillId="0" borderId="0" xfId="0" applyNumberFormat="1" applyFont="1" applyFill="1" applyBorder="1" applyAlignment="1">
      <alignment vertical="center"/>
    </xf>
    <xf numFmtId="173" fontId="13" fillId="0" borderId="4" xfId="15" applyNumberFormat="1" applyFont="1" applyFill="1" applyBorder="1" applyAlignment="1">
      <alignment vertical="center"/>
    </xf>
    <xf numFmtId="9" fontId="14" fillId="0" borderId="4" xfId="0" applyNumberFormat="1" applyFont="1" applyFill="1" applyBorder="1" applyAlignment="1">
      <alignment vertical="center"/>
    </xf>
    <xf numFmtId="173" fontId="13" fillId="0" borderId="0" xfId="15" applyNumberFormat="1" applyFont="1" applyFill="1" applyBorder="1" applyAlignment="1">
      <alignment vertical="center"/>
    </xf>
    <xf numFmtId="173" fontId="13" fillId="0" borderId="5" xfId="15" applyNumberFormat="1" applyFont="1" applyFill="1" applyBorder="1" applyAlignment="1">
      <alignment vertical="center"/>
    </xf>
    <xf numFmtId="9" fontId="13" fillId="0" borderId="5" xfId="0" applyNumberFormat="1" applyFont="1" applyFill="1" applyBorder="1" applyAlignment="1">
      <alignment vertical="center"/>
    </xf>
    <xf numFmtId="49" fontId="14" fillId="0" borderId="0" xfId="0" applyFont="1" applyFill="1" applyBorder="1" applyAlignment="1">
      <alignment horizontal="justify" vertical="top"/>
    </xf>
    <xf numFmtId="49" fontId="14" fillId="0" borderId="0" xfId="0" applyFont="1" applyFill="1" applyBorder="1" applyAlignment="1">
      <alignment horizontal="justify" vertical="center"/>
    </xf>
    <xf numFmtId="49" fontId="14" fillId="0" borderId="0" xfId="0" applyFont="1" applyFill="1" applyAlignment="1">
      <alignment horizontal="left" vertical="top"/>
    </xf>
    <xf numFmtId="174" fontId="13" fillId="0" borderId="0" xfId="0" applyNumberFormat="1" applyFont="1" applyFill="1" applyAlignment="1">
      <alignment horizontal="left" vertical="top"/>
    </xf>
    <xf numFmtId="49" fontId="14" fillId="0" borderId="0" xfId="0" applyFont="1" applyFill="1" applyAlignment="1">
      <alignment horizontal="right" vertical="top"/>
    </xf>
    <xf numFmtId="49" fontId="13" fillId="0" borderId="0" xfId="0" applyFont="1" applyFill="1" applyAlignment="1">
      <alignment horizontal="left" vertical="top"/>
    </xf>
    <xf numFmtId="49" fontId="18" fillId="0" borderId="0" xfId="0" applyFont="1" applyFill="1" applyAlignment="1">
      <alignment horizontal="left" vertical="top" wrapText="1"/>
    </xf>
    <xf numFmtId="43" fontId="14" fillId="0" borderId="0" xfId="15" applyFont="1" applyFill="1" applyAlignment="1">
      <alignment horizontal="center" vertical="top"/>
    </xf>
    <xf numFmtId="43" fontId="14" fillId="0" borderId="0" xfId="15" applyFont="1" applyFill="1" applyAlignment="1">
      <alignment vertical="top"/>
    </xf>
    <xf numFmtId="0" fontId="14" fillId="0" borderId="0" xfId="0" applyNumberFormat="1" applyFont="1" applyFill="1" applyAlignment="1">
      <alignment horizontal="justify" vertical="top"/>
    </xf>
    <xf numFmtId="49" fontId="14" fillId="0" borderId="0" xfId="0" applyFont="1" applyFill="1" applyAlignment="1">
      <alignment horizontal="left" vertical="center"/>
    </xf>
    <xf numFmtId="49" fontId="14" fillId="0" borderId="0" xfId="0" applyFont="1" applyFill="1" applyAlignment="1">
      <alignment horizontal="right" vertical="center"/>
    </xf>
    <xf numFmtId="173" fontId="14" fillId="0" borderId="0" xfId="15" applyNumberFormat="1" applyFont="1" applyFill="1" applyAlignment="1">
      <alignment vertical="center"/>
    </xf>
    <xf numFmtId="49" fontId="14" fillId="0" borderId="0" xfId="0" applyFont="1" applyFill="1" applyAlignment="1">
      <alignment vertical="center"/>
    </xf>
    <xf numFmtId="49" fontId="14" fillId="0" borderId="0" xfId="0" applyFont="1" applyFill="1" applyAlignment="1">
      <alignment horizontal="left" vertical="top" wrapText="1"/>
    </xf>
    <xf numFmtId="49" fontId="14" fillId="0" borderId="0" xfId="0" applyFont="1" applyFill="1" applyAlignment="1">
      <alignment/>
    </xf>
    <xf numFmtId="173" fontId="14" fillId="0" borderId="0" xfId="15" applyNumberFormat="1" applyFont="1" applyFill="1" applyBorder="1" applyAlignment="1">
      <alignment/>
    </xf>
    <xf numFmtId="49" fontId="14" fillId="0" borderId="0" xfId="0" applyFont="1" applyFill="1" applyBorder="1" applyAlignment="1">
      <alignment horizontal="right" vertical="top"/>
    </xf>
    <xf numFmtId="173" fontId="14" fillId="0" borderId="0" xfId="0" applyNumberFormat="1" applyFont="1" applyFill="1" applyBorder="1" applyAlignment="1">
      <alignment vertical="top"/>
    </xf>
    <xf numFmtId="173" fontId="14" fillId="0" borderId="4" xfId="0" applyNumberFormat="1" applyFont="1" applyFill="1" applyBorder="1" applyAlignment="1">
      <alignment vertical="top"/>
    </xf>
    <xf numFmtId="49" fontId="17" fillId="0" borderId="0" xfId="0" applyFont="1" applyAlignment="1">
      <alignment horizontal="justify" vertical="top"/>
    </xf>
    <xf numFmtId="49" fontId="14" fillId="0" borderId="0" xfId="0" applyFont="1" applyFill="1" applyAlignment="1">
      <alignment/>
    </xf>
    <xf numFmtId="49" fontId="14" fillId="0" borderId="0" xfId="0" applyFont="1" applyFill="1" applyAlignment="1">
      <alignment horizontal="center"/>
    </xf>
    <xf numFmtId="173" fontId="14" fillId="0" borderId="0" xfId="15" applyNumberFormat="1" applyFont="1" applyFill="1" applyAlignment="1">
      <alignment/>
    </xf>
    <xf numFmtId="173" fontId="14" fillId="0" borderId="0" xfId="15" applyNumberFormat="1" applyFont="1" applyFill="1" applyBorder="1" applyAlignment="1">
      <alignment/>
    </xf>
    <xf numFmtId="49" fontId="14" fillId="0" borderId="0" xfId="0" applyFont="1" applyFill="1" applyBorder="1" applyAlignment="1">
      <alignment/>
    </xf>
    <xf numFmtId="173" fontId="14" fillId="0" borderId="4" xfId="15" applyNumberFormat="1" applyFont="1" applyFill="1" applyBorder="1" applyAlignment="1">
      <alignment/>
    </xf>
    <xf numFmtId="173" fontId="14" fillId="0" borderId="0" xfId="15" applyNumberFormat="1" applyFont="1" applyFill="1" applyAlignment="1">
      <alignment horizontal="right" vertical="top"/>
    </xf>
    <xf numFmtId="49" fontId="13" fillId="0" borderId="0" xfId="0" applyFont="1" applyFill="1" applyAlignment="1">
      <alignment/>
    </xf>
    <xf numFmtId="49" fontId="12" fillId="0" borderId="0" xfId="0" applyFont="1" applyFill="1" applyAlignment="1">
      <alignment/>
    </xf>
    <xf numFmtId="49" fontId="13" fillId="0" borderId="0" xfId="0" applyFont="1" applyFill="1" applyAlignment="1">
      <alignment horizontal="left"/>
    </xf>
    <xf numFmtId="43" fontId="14" fillId="0" borderId="0" xfId="15" applyFont="1" applyFill="1" applyAlignment="1">
      <alignment/>
    </xf>
    <xf numFmtId="49" fontId="14" fillId="0" borderId="0" xfId="0" applyFont="1" applyFill="1" applyAlignment="1">
      <alignment horizontal="justify" vertical="top"/>
    </xf>
    <xf numFmtId="49" fontId="19" fillId="0" borderId="0" xfId="0" applyFont="1" applyFill="1" applyAlignment="1">
      <alignment horizontal="left" vertical="top"/>
    </xf>
    <xf numFmtId="49" fontId="13" fillId="0" borderId="0" xfId="0" applyFont="1" applyFill="1" applyBorder="1" applyAlignment="1">
      <alignment horizontal="left" vertical="top"/>
    </xf>
    <xf numFmtId="49" fontId="19" fillId="0" borderId="0" xfId="0" applyFont="1" applyFill="1" applyBorder="1" applyAlignment="1">
      <alignment horizontal="left" vertical="top"/>
    </xf>
    <xf numFmtId="49" fontId="14" fillId="0" borderId="0" xfId="0" applyFont="1" applyFill="1" applyBorder="1" applyAlignment="1">
      <alignment horizontal="left" vertical="top"/>
    </xf>
    <xf numFmtId="173" fontId="14" fillId="0" borderId="0" xfId="15" applyNumberFormat="1" applyFont="1" applyFill="1" applyBorder="1" applyAlignment="1">
      <alignment horizontal="center" vertical="top"/>
    </xf>
    <xf numFmtId="49" fontId="14" fillId="0" borderId="0" xfId="0" applyFont="1" applyFill="1" applyAlignment="1">
      <alignment horizontal="justify" vertical="center" wrapText="1"/>
    </xf>
    <xf numFmtId="49" fontId="17" fillId="0" borderId="0" xfId="0" applyFont="1" applyAlignment="1">
      <alignment horizontal="justify" vertical="center" wrapText="1"/>
    </xf>
    <xf numFmtId="0" fontId="14" fillId="0" borderId="0" xfId="0" applyNumberFormat="1" applyFont="1" applyFill="1" applyAlignment="1">
      <alignment horizontal="justify" vertical="top"/>
    </xf>
    <xf numFmtId="43" fontId="14" fillId="0" borderId="0" xfId="15" applyNumberFormat="1" applyFont="1" applyFill="1" applyBorder="1" applyAlignment="1">
      <alignment vertical="top"/>
    </xf>
    <xf numFmtId="49" fontId="14" fillId="0" borderId="0" xfId="0" applyFont="1" applyFill="1" applyAlignment="1">
      <alignment horizontal="justify" vertical="top" wrapText="1"/>
    </xf>
    <xf numFmtId="49" fontId="14" fillId="0" borderId="0" xfId="0" applyFont="1" applyFill="1" applyAlignment="1">
      <alignment horizontal="justify" vertical="top" wrapText="1"/>
    </xf>
    <xf numFmtId="49" fontId="14"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oftware-Acc-200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asheed\Local%20Settings\Temporary%20Internet%20Files\OLK10\NIBAF\Accounts%20-%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
      <sheetName val="I &amp; E"/>
      <sheetName val="CFS"/>
      <sheetName val="SCE"/>
      <sheetName val="Policy "/>
      <sheetName val="FA.Sch"/>
      <sheetName val="Notes"/>
      <sheetName val="Acc.Gping 2006"/>
      <sheetName val="CF.Gping"/>
      <sheetName val="Temp11.1(2005)"/>
      <sheetName val="Temp 11.1(2003)"/>
      <sheetName val="Fin.Ins.Dis."/>
      <sheetName val="spliting"/>
      <sheetName val="T.B"/>
    </sheetNames>
    <sheetDataSet>
      <sheetData sheetId="7">
        <row r="37">
          <cell r="G37">
            <v>-2080291.000000015</v>
          </cell>
        </row>
        <row r="45">
          <cell r="G45">
            <v>669647</v>
          </cell>
        </row>
        <row r="52">
          <cell r="G52">
            <v>9318745</v>
          </cell>
        </row>
        <row r="54">
          <cell r="G54">
            <v>0</v>
          </cell>
        </row>
        <row r="64">
          <cell r="G64">
            <v>293094</v>
          </cell>
        </row>
        <row r="71">
          <cell r="G71">
            <v>0</v>
          </cell>
        </row>
        <row r="74">
          <cell r="G74">
            <v>160677</v>
          </cell>
        </row>
        <row r="85">
          <cell r="G85">
            <v>119261335</v>
          </cell>
        </row>
        <row r="98">
          <cell r="G98">
            <v>401400</v>
          </cell>
        </row>
        <row r="100">
          <cell r="G100">
            <v>0</v>
          </cell>
        </row>
        <row r="107">
          <cell r="G107">
            <v>75607</v>
          </cell>
        </row>
        <row r="114">
          <cell r="G114">
            <v>70</v>
          </cell>
        </row>
        <row r="118">
          <cell r="G118">
            <v>29260770</v>
          </cell>
        </row>
        <row r="119">
          <cell r="G119">
            <v>19999990</v>
          </cell>
        </row>
        <row r="136">
          <cell r="G136">
            <v>59429900</v>
          </cell>
        </row>
        <row r="148">
          <cell r="G148">
            <v>65492</v>
          </cell>
        </row>
        <row r="164">
          <cell r="G164">
            <v>162764</v>
          </cell>
        </row>
        <row r="168">
          <cell r="G168">
            <v>0</v>
          </cell>
        </row>
        <row r="179">
          <cell r="G179">
            <v>40</v>
          </cell>
        </row>
        <row r="181">
          <cell r="G181">
            <v>0</v>
          </cell>
        </row>
        <row r="196">
          <cell r="G196">
            <v>25371878</v>
          </cell>
        </row>
        <row r="205">
          <cell r="G205">
            <v>11024952</v>
          </cell>
        </row>
        <row r="207">
          <cell r="G207">
            <v>201544</v>
          </cell>
        </row>
        <row r="208">
          <cell r="G208">
            <v>5609145</v>
          </cell>
        </row>
        <row r="215">
          <cell r="G215">
            <v>30797</v>
          </cell>
        </row>
        <row r="228">
          <cell r="G228">
            <v>23862774</v>
          </cell>
        </row>
        <row r="235">
          <cell r="G235">
            <v>9821247</v>
          </cell>
        </row>
        <row r="245">
          <cell r="G245">
            <v>6498188</v>
          </cell>
        </row>
        <row r="248">
          <cell r="G248">
            <v>420000</v>
          </cell>
        </row>
        <row r="258">
          <cell r="G258">
            <v>4151546</v>
          </cell>
        </row>
        <row r="276">
          <cell r="G276">
            <v>5840120</v>
          </cell>
        </row>
        <row r="290">
          <cell r="G290">
            <v>2554748</v>
          </cell>
        </row>
        <row r="305">
          <cell r="G305">
            <v>2375308</v>
          </cell>
        </row>
        <row r="314">
          <cell r="G314">
            <v>396778.39</v>
          </cell>
        </row>
        <row r="321">
          <cell r="G321">
            <v>921431</v>
          </cell>
        </row>
        <row r="330">
          <cell r="G330">
            <v>769482</v>
          </cell>
        </row>
        <row r="337">
          <cell r="G337">
            <v>128100</v>
          </cell>
        </row>
        <row r="345">
          <cell r="G345">
            <v>185258</v>
          </cell>
        </row>
        <row r="352">
          <cell r="G352">
            <v>614000</v>
          </cell>
        </row>
        <row r="354">
          <cell r="G354">
            <v>135423</v>
          </cell>
        </row>
        <row r="356">
          <cell r="G356">
            <v>88883</v>
          </cell>
        </row>
        <row r="358">
          <cell r="G358">
            <v>75000</v>
          </cell>
        </row>
        <row r="365">
          <cell r="G365">
            <v>50622</v>
          </cell>
        </row>
        <row r="373">
          <cell r="G373">
            <v>226672</v>
          </cell>
        </row>
        <row r="380">
          <cell r="G380">
            <v>81621</v>
          </cell>
        </row>
        <row r="392">
          <cell r="G392">
            <v>70080</v>
          </cell>
        </row>
        <row r="402">
          <cell r="G402">
            <v>3738612</v>
          </cell>
        </row>
        <row r="404">
          <cell r="G404">
            <v>24367267</v>
          </cell>
        </row>
      </sheetData>
      <sheetData sheetId="8">
        <row r="14">
          <cell r="G14">
            <v>1606157</v>
          </cell>
        </row>
        <row r="22">
          <cell r="G22">
            <v>-471428</v>
          </cell>
        </row>
        <row r="30">
          <cell r="G30">
            <v>17131</v>
          </cell>
        </row>
        <row r="38">
          <cell r="G38">
            <v>2641623</v>
          </cell>
        </row>
        <row r="46">
          <cell r="G46">
            <v>558857.0000000149</v>
          </cell>
        </row>
        <row r="58">
          <cell r="G58">
            <v>-119261335</v>
          </cell>
        </row>
        <row r="64">
          <cell r="G64">
            <v>59429900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75"/>
  <sheetViews>
    <sheetView view="pageBreakPreview" zoomScale="70" zoomScaleNormal="80" zoomScaleSheetLayoutView="70" workbookViewId="0" topLeftCell="A1">
      <selection activeCell="A51" sqref="A51"/>
    </sheetView>
  </sheetViews>
  <sheetFormatPr defaultColWidth="9.00390625" defaultRowHeight="15"/>
  <cols>
    <col min="1" max="1" width="61.00390625" style="4" customWidth="1"/>
    <col min="2" max="2" width="7.00390625" style="33" bestFit="1" customWidth="1"/>
    <col min="3" max="3" width="0.875" style="33" customWidth="1"/>
    <col min="4" max="4" width="12.375" style="4" customWidth="1"/>
    <col min="5" max="5" width="0.875" style="4" customWidth="1"/>
    <col min="6" max="6" width="12.375" style="4" customWidth="1"/>
    <col min="7" max="16384" width="9.00390625" style="4" customWidth="1"/>
  </cols>
  <sheetData>
    <row r="1" spans="1:6" ht="21" customHeight="1">
      <c r="A1" s="73" t="s">
        <v>0</v>
      </c>
      <c r="B1" s="73"/>
      <c r="C1" s="73"/>
      <c r="D1" s="73"/>
      <c r="E1" s="73"/>
      <c r="F1" s="73"/>
    </row>
    <row r="2" spans="1:6" ht="15.75" customHeight="1">
      <c r="A2" s="5"/>
      <c r="B2" s="5"/>
      <c r="C2" s="5"/>
      <c r="D2" s="5"/>
      <c r="E2" s="5"/>
      <c r="F2" s="5"/>
    </row>
    <row r="3" spans="1:6" ht="16.5" customHeight="1">
      <c r="A3" s="74" t="s">
        <v>1</v>
      </c>
      <c r="B3" s="75"/>
      <c r="C3" s="75"/>
      <c r="D3" s="75"/>
      <c r="E3" s="75"/>
      <c r="F3" s="75"/>
    </row>
    <row r="4" spans="1:6" ht="15.75" customHeight="1">
      <c r="A4" s="6"/>
      <c r="B4" s="5"/>
      <c r="C4" s="5"/>
      <c r="D4" s="5"/>
      <c r="E4" s="5"/>
      <c r="F4" s="5"/>
    </row>
    <row r="5" spans="1:6" ht="15.75">
      <c r="A5" s="6"/>
      <c r="B5" s="7"/>
      <c r="C5" s="7"/>
      <c r="D5" s="8" t="s">
        <v>2</v>
      </c>
      <c r="E5" s="7"/>
      <c r="F5" s="8" t="s">
        <v>3</v>
      </c>
    </row>
    <row r="6" spans="1:6" ht="9.75" customHeight="1">
      <c r="A6" s="6"/>
      <c r="B6" s="7"/>
      <c r="C6" s="7"/>
      <c r="D6" s="8"/>
      <c r="E6" s="7"/>
      <c r="F6" s="8"/>
    </row>
    <row r="7" spans="1:6" ht="15.75">
      <c r="A7" s="6"/>
      <c r="B7" s="5" t="s">
        <v>4</v>
      </c>
      <c r="C7" s="5"/>
      <c r="D7" s="5" t="s">
        <v>5</v>
      </c>
      <c r="E7" s="5"/>
      <c r="F7" s="5" t="s">
        <v>5</v>
      </c>
    </row>
    <row r="8" spans="1:6" ht="17.25">
      <c r="A8" s="9" t="s">
        <v>6</v>
      </c>
      <c r="B8" s="5"/>
      <c r="C8" s="5"/>
      <c r="D8" s="5"/>
      <c r="E8" s="5"/>
      <c r="F8" s="5"/>
    </row>
    <row r="9" spans="1:6" ht="6.75" customHeight="1">
      <c r="A9" s="10"/>
      <c r="B9" s="5"/>
      <c r="C9" s="5"/>
      <c r="D9" s="5"/>
      <c r="E9" s="5"/>
      <c r="F9" s="5"/>
    </row>
    <row r="10" spans="1:6" ht="15.75">
      <c r="A10" s="10" t="s">
        <v>7</v>
      </c>
      <c r="B10" s="5"/>
      <c r="C10" s="5"/>
      <c r="D10" s="5"/>
      <c r="E10" s="5"/>
      <c r="F10" s="5"/>
    </row>
    <row r="11" spans="1:6" ht="7.5" customHeight="1">
      <c r="A11" s="10"/>
      <c r="B11" s="5"/>
      <c r="C11" s="5"/>
      <c r="D11" s="5"/>
      <c r="E11" s="5"/>
      <c r="F11" s="5"/>
    </row>
    <row r="12" spans="1:6" ht="15.75" customHeight="1">
      <c r="A12" s="6" t="s">
        <v>8</v>
      </c>
      <c r="B12" s="7" t="s">
        <v>9</v>
      </c>
      <c r="C12" s="7"/>
      <c r="D12" s="12">
        <f>'FA.Sch'!O18</f>
        <v>9799174</v>
      </c>
      <c r="E12" s="12"/>
      <c r="F12" s="12">
        <f>'FA.Sch'!O20</f>
        <v>11478123</v>
      </c>
    </row>
    <row r="13" spans="1:6" ht="26.25" customHeight="1">
      <c r="A13" s="10" t="s">
        <v>10</v>
      </c>
      <c r="B13" s="7"/>
      <c r="C13" s="7"/>
      <c r="D13" s="13"/>
      <c r="E13" s="13"/>
      <c r="F13" s="13"/>
    </row>
    <row r="14" spans="1:6" ht="7.5" customHeight="1">
      <c r="A14" s="10"/>
      <c r="B14" s="7"/>
      <c r="C14" s="7"/>
      <c r="D14" s="13"/>
      <c r="E14" s="13"/>
      <c r="F14" s="13"/>
    </row>
    <row r="15" spans="1:6" ht="15.75" customHeight="1">
      <c r="A15" s="6" t="s">
        <v>11</v>
      </c>
      <c r="B15" s="7" t="s">
        <v>12</v>
      </c>
      <c r="C15" s="7"/>
      <c r="D15" s="14">
        <f>'[1]Acc.Gping 2006'!G85</f>
        <v>119261335</v>
      </c>
      <c r="E15" s="12"/>
      <c r="F15" s="14">
        <v>0</v>
      </c>
    </row>
    <row r="16" spans="1:6" ht="15.75" customHeight="1">
      <c r="A16" s="6" t="s">
        <v>13</v>
      </c>
      <c r="B16" s="7"/>
      <c r="C16" s="7"/>
      <c r="D16" s="15">
        <f>'[1]Acc.Gping 2006'!G45</f>
        <v>669647</v>
      </c>
      <c r="E16" s="12"/>
      <c r="F16" s="15">
        <v>686778</v>
      </c>
    </row>
    <row r="17" spans="1:6" ht="15.75" customHeight="1">
      <c r="A17" s="6" t="s">
        <v>14</v>
      </c>
      <c r="B17" s="7" t="s">
        <v>15</v>
      </c>
      <c r="C17" s="7"/>
      <c r="D17" s="15">
        <f>+Notes!D17</f>
        <v>10173916</v>
      </c>
      <c r="E17" s="12"/>
      <c r="F17" s="15">
        <f>+Notes!F17</f>
        <v>12815539</v>
      </c>
    </row>
    <row r="18" spans="1:6" ht="15.75" customHeight="1">
      <c r="A18" s="6" t="s">
        <v>16</v>
      </c>
      <c r="B18" s="7" t="s">
        <v>17</v>
      </c>
      <c r="C18" s="7"/>
      <c r="D18" s="16">
        <f>+Notes!D24</f>
        <v>75607</v>
      </c>
      <c r="E18" s="12"/>
      <c r="F18" s="16">
        <f>+Notes!F24</f>
        <v>53875753</v>
      </c>
    </row>
    <row r="19" spans="1:6" ht="15.75" customHeight="1">
      <c r="A19" s="6"/>
      <c r="B19" s="7"/>
      <c r="C19" s="7"/>
      <c r="D19" s="12">
        <f>SUM(D15:D18)</f>
        <v>130180505</v>
      </c>
      <c r="E19" s="12"/>
      <c r="F19" s="12">
        <f>SUM(F15:F18)</f>
        <v>67378070</v>
      </c>
    </row>
    <row r="20" spans="2:3" ht="15.75">
      <c r="B20" s="4"/>
      <c r="C20" s="4"/>
    </row>
    <row r="21" spans="1:6" ht="15.75" customHeight="1">
      <c r="A21" s="6"/>
      <c r="B21" s="7"/>
      <c r="C21" s="7"/>
      <c r="D21" s="12"/>
      <c r="E21" s="12"/>
      <c r="F21" s="12"/>
    </row>
    <row r="22" spans="1:6" ht="15.75" customHeight="1" thickBot="1">
      <c r="A22" s="9" t="s">
        <v>18</v>
      </c>
      <c r="B22" s="7"/>
      <c r="C22" s="7"/>
      <c r="D22" s="17">
        <f>+D19+D12</f>
        <v>139979679</v>
      </c>
      <c r="E22" s="13"/>
      <c r="F22" s="17">
        <f>+F19+F12</f>
        <v>78856193</v>
      </c>
    </row>
    <row r="23" spans="1:6" ht="15.75" customHeight="1" thickTop="1">
      <c r="A23" s="9"/>
      <c r="B23" s="7"/>
      <c r="C23" s="7"/>
      <c r="D23" s="18"/>
      <c r="E23" s="13"/>
      <c r="F23" s="18"/>
    </row>
    <row r="24" spans="1:6" ht="17.25">
      <c r="A24" s="9" t="s">
        <v>19</v>
      </c>
      <c r="B24" s="7"/>
      <c r="C24" s="7"/>
      <c r="D24" s="12"/>
      <c r="E24" s="6"/>
      <c r="F24" s="6"/>
    </row>
    <row r="25" spans="1:6" ht="9.75" customHeight="1">
      <c r="A25" s="10"/>
      <c r="B25" s="7"/>
      <c r="C25" s="7"/>
      <c r="D25" s="12"/>
      <c r="E25" s="6"/>
      <c r="F25" s="6"/>
    </row>
    <row r="26" spans="1:6" ht="15.75" customHeight="1">
      <c r="A26" s="10" t="s">
        <v>20</v>
      </c>
      <c r="B26" s="7"/>
      <c r="C26" s="7"/>
      <c r="D26" s="12"/>
      <c r="E26" s="6"/>
      <c r="F26" s="6"/>
    </row>
    <row r="27" spans="1:6" ht="6.75" customHeight="1">
      <c r="A27" s="19"/>
      <c r="B27" s="6"/>
      <c r="C27" s="6"/>
      <c r="D27" s="7"/>
      <c r="E27" s="13"/>
      <c r="F27" s="13"/>
    </row>
    <row r="28" spans="1:6" s="23" customFormat="1" ht="15.75">
      <c r="A28" s="20" t="s">
        <v>21</v>
      </c>
      <c r="B28" s="21"/>
      <c r="C28" s="22"/>
      <c r="D28" s="21"/>
      <c r="E28" s="21"/>
      <c r="F28" s="21"/>
    </row>
    <row r="29" spans="1:6" s="23" customFormat="1" ht="16.5" customHeight="1" thickBot="1">
      <c r="A29" s="24" t="s">
        <v>22</v>
      </c>
      <c r="B29" s="21"/>
      <c r="C29" s="22"/>
      <c r="D29" s="25">
        <v>200000000</v>
      </c>
      <c r="E29" s="26"/>
      <c r="F29" s="25">
        <v>200000000</v>
      </c>
    </row>
    <row r="30" spans="1:6" s="23" customFormat="1" ht="7.5" customHeight="1" thickTop="1">
      <c r="A30" s="24"/>
      <c r="B30" s="21"/>
      <c r="C30" s="22"/>
      <c r="D30" s="26"/>
      <c r="E30" s="26"/>
      <c r="F30" s="26"/>
    </row>
    <row r="31" spans="1:6" s="23" customFormat="1" ht="15.75">
      <c r="A31" s="20" t="s">
        <v>23</v>
      </c>
      <c r="B31" s="21"/>
      <c r="C31" s="22"/>
      <c r="D31" s="26"/>
      <c r="E31" s="26"/>
      <c r="F31" s="26"/>
    </row>
    <row r="32" spans="1:6" s="23" customFormat="1" ht="15" customHeight="1">
      <c r="A32" s="24" t="s">
        <v>24</v>
      </c>
      <c r="B32" s="21"/>
      <c r="C32" s="22"/>
      <c r="D32" s="27">
        <f>'[1]Acc.Gping 2006'!G114</f>
        <v>70</v>
      </c>
      <c r="E32" s="27"/>
      <c r="F32" s="27">
        <v>70</v>
      </c>
    </row>
    <row r="33" spans="1:6" ht="15.75" customHeight="1">
      <c r="A33" s="19" t="s">
        <v>25</v>
      </c>
      <c r="B33" s="7"/>
      <c r="C33" s="6"/>
      <c r="D33" s="28">
        <f>'I &amp; E'!D29</f>
        <v>24367267</v>
      </c>
      <c r="E33" s="12"/>
      <c r="F33" s="28">
        <v>24367267</v>
      </c>
    </row>
    <row r="34" spans="1:6" ht="15.75" customHeight="1">
      <c r="A34" s="6"/>
      <c r="B34" s="7"/>
      <c r="C34" s="6"/>
      <c r="D34" s="12">
        <f>+D32+D33</f>
        <v>24367337</v>
      </c>
      <c r="E34" s="12"/>
      <c r="F34" s="12">
        <f>+F32+F33</f>
        <v>24367337</v>
      </c>
    </row>
    <row r="35" spans="1:6" ht="15.75" customHeight="1">
      <c r="A35" s="10" t="s">
        <v>26</v>
      </c>
      <c r="B35" s="7" t="s">
        <v>27</v>
      </c>
      <c r="C35" s="6"/>
      <c r="D35" s="12">
        <f>Notes!D28</f>
        <v>59429900</v>
      </c>
      <c r="E35" s="29"/>
      <c r="F35" s="12">
        <v>0</v>
      </c>
    </row>
    <row r="36" spans="1:6" ht="6" customHeight="1">
      <c r="A36" s="6"/>
      <c r="B36" s="7"/>
      <c r="C36" s="6"/>
      <c r="D36" s="12"/>
      <c r="E36" s="29"/>
      <c r="F36" s="12"/>
    </row>
    <row r="37" spans="1:6" ht="15.75" customHeight="1">
      <c r="A37" s="30" t="s">
        <v>28</v>
      </c>
      <c r="B37" s="7"/>
      <c r="C37" s="6"/>
      <c r="D37" s="13"/>
      <c r="E37" s="13"/>
      <c r="F37" s="13"/>
    </row>
    <row r="38" spans="1:6" ht="7.5" customHeight="1">
      <c r="A38" s="30"/>
      <c r="B38" s="7"/>
      <c r="C38" s="6"/>
      <c r="D38" s="13"/>
      <c r="E38" s="13"/>
      <c r="F38" s="13"/>
    </row>
    <row r="39" spans="1:6" ht="15.75" customHeight="1">
      <c r="A39" s="19" t="s">
        <v>29</v>
      </c>
      <c r="B39" s="7" t="s">
        <v>30</v>
      </c>
      <c r="C39" s="6"/>
      <c r="D39" s="12">
        <f>+Notes!D41</f>
        <v>49260760</v>
      </c>
      <c r="E39" s="12"/>
      <c r="F39" s="12">
        <f>+Notes!F41</f>
        <v>49260760</v>
      </c>
    </row>
    <row r="40" spans="1:6" ht="15.75">
      <c r="A40" s="31" t="s">
        <v>31</v>
      </c>
      <c r="B40" s="7"/>
      <c r="C40" s="7"/>
      <c r="D40" s="12">
        <f>-'[1]Acc.Gping 2006'!G37</f>
        <v>2080291.000000015</v>
      </c>
      <c r="E40" s="12"/>
      <c r="F40" s="12">
        <v>1521434</v>
      </c>
    </row>
    <row r="41" spans="1:6" ht="15.75" customHeight="1">
      <c r="A41" s="19"/>
      <c r="B41" s="7"/>
      <c r="C41" s="6"/>
      <c r="D41" s="13"/>
      <c r="E41" s="13"/>
      <c r="F41" s="13"/>
    </row>
    <row r="42" spans="1:6" ht="15.75" customHeight="1">
      <c r="A42" s="10" t="s">
        <v>32</v>
      </c>
      <c r="B42" s="7"/>
      <c r="C42" s="6"/>
      <c r="D42" s="12"/>
      <c r="E42" s="6"/>
      <c r="F42" s="12"/>
    </row>
    <row r="43" spans="1:6" ht="7.5" customHeight="1">
      <c r="A43" s="10"/>
      <c r="B43" s="7"/>
      <c r="C43" s="6"/>
      <c r="D43" s="12"/>
      <c r="E43" s="6"/>
      <c r="F43" s="12"/>
    </row>
    <row r="44" spans="1:6" ht="15.75" customHeight="1">
      <c r="A44" s="6" t="s">
        <v>33</v>
      </c>
      <c r="B44" s="7" t="s">
        <v>34</v>
      </c>
      <c r="C44" s="6"/>
      <c r="D44" s="14">
        <f>+Notes!D52</f>
        <v>4841391</v>
      </c>
      <c r="E44" s="6"/>
      <c r="F44" s="14">
        <f>+Notes!F52</f>
        <v>3235234</v>
      </c>
    </row>
    <row r="45" spans="1:6" ht="15.75" customHeight="1">
      <c r="A45" s="6" t="s">
        <v>35</v>
      </c>
      <c r="B45" s="7"/>
      <c r="C45" s="6"/>
      <c r="D45" s="16">
        <f>'[1]Acc.Gping 2006'!G181</f>
        <v>0</v>
      </c>
      <c r="E45" s="6"/>
      <c r="F45" s="16">
        <v>471428</v>
      </c>
    </row>
    <row r="46" spans="1:6" ht="15.75" customHeight="1">
      <c r="A46" s="6"/>
      <c r="B46" s="7"/>
      <c r="C46" s="6"/>
      <c r="D46" s="12">
        <f>SUM(D44:D45)</f>
        <v>4841391</v>
      </c>
      <c r="E46" s="6"/>
      <c r="F46" s="12">
        <f>SUM(F44:F45)</f>
        <v>3706662</v>
      </c>
    </row>
    <row r="47" spans="1:6" ht="15.75" customHeight="1">
      <c r="A47" s="10" t="s">
        <v>36</v>
      </c>
      <c r="B47" s="7"/>
      <c r="C47" s="6"/>
      <c r="D47" s="13">
        <v>0</v>
      </c>
      <c r="E47" s="6"/>
      <c r="F47" s="13">
        <f>F49-F22</f>
        <v>0</v>
      </c>
    </row>
    <row r="48" spans="1:6" ht="15.75" customHeight="1">
      <c r="A48" s="10"/>
      <c r="B48" s="7"/>
      <c r="C48" s="6"/>
      <c r="D48" s="13"/>
      <c r="E48" s="6"/>
      <c r="F48" s="13"/>
    </row>
    <row r="49" spans="1:6" ht="15.75" customHeight="1" thickBot="1">
      <c r="A49" s="9" t="s">
        <v>37</v>
      </c>
      <c r="B49" s="6"/>
      <c r="C49" s="6"/>
      <c r="D49" s="17">
        <f>+D46+D34+D39+D35+D40</f>
        <v>139979679</v>
      </c>
      <c r="E49" s="6"/>
      <c r="F49" s="17">
        <f>+F46+F34+F39+F35+F40</f>
        <v>78856193</v>
      </c>
    </row>
    <row r="50" spans="1:6" ht="15.75" customHeight="1" thickTop="1">
      <c r="A50" s="6"/>
      <c r="B50" s="6"/>
      <c r="C50" s="6"/>
      <c r="D50" s="7"/>
      <c r="E50" s="6"/>
      <c r="F50" s="6"/>
    </row>
    <row r="51" spans="1:3" ht="15.75" customHeight="1">
      <c r="A51" s="6" t="s">
        <v>38</v>
      </c>
      <c r="B51" s="32"/>
      <c r="C51" s="32"/>
    </row>
    <row r="52" spans="1:3" ht="15.75" customHeight="1">
      <c r="A52" s="6"/>
      <c r="B52" s="32"/>
      <c r="C52" s="32"/>
    </row>
    <row r="53" spans="1:6" ht="15.75" customHeight="1">
      <c r="A53" s="6"/>
      <c r="B53" s="32"/>
      <c r="C53" s="32"/>
      <c r="D53" s="12"/>
      <c r="F53" s="12"/>
    </row>
    <row r="54" spans="1:6" ht="15.75" customHeight="1">
      <c r="A54" s="6"/>
      <c r="B54" s="7"/>
      <c r="C54" s="7"/>
      <c r="D54" s="12"/>
      <c r="E54" s="6"/>
      <c r="F54" s="6"/>
    </row>
    <row r="55" spans="1:6" ht="15.75" customHeight="1">
      <c r="A55" s="76" t="s">
        <v>39</v>
      </c>
      <c r="B55" s="76"/>
      <c r="C55" s="76"/>
      <c r="D55" s="76"/>
      <c r="E55" s="76"/>
      <c r="F55" s="76"/>
    </row>
    <row r="56" spans="1:6" ht="15.75" customHeight="1">
      <c r="A56" s="6"/>
      <c r="B56" s="7"/>
      <c r="C56" s="7"/>
      <c r="D56" s="6"/>
      <c r="E56" s="6"/>
      <c r="F56" s="6"/>
    </row>
    <row r="57" spans="1:6" ht="15.75" customHeight="1">
      <c r="A57" s="6"/>
      <c r="B57" s="7"/>
      <c r="C57" s="7"/>
      <c r="D57" s="6"/>
      <c r="E57" s="6"/>
      <c r="F57" s="6"/>
    </row>
    <row r="58" spans="1:6" ht="15.75" customHeight="1">
      <c r="A58" s="6"/>
      <c r="B58" s="7"/>
      <c r="C58" s="7"/>
      <c r="D58" s="6"/>
      <c r="E58" s="6"/>
      <c r="F58" s="6"/>
    </row>
    <row r="59" spans="1:6" ht="15.75" customHeight="1">
      <c r="A59" s="6"/>
      <c r="B59" s="7"/>
      <c r="C59" s="7"/>
      <c r="D59" s="6"/>
      <c r="E59" s="6"/>
      <c r="F59" s="6"/>
    </row>
    <row r="60" spans="1:6" ht="15.75" customHeight="1">
      <c r="A60" s="6"/>
      <c r="B60" s="7"/>
      <c r="C60" s="7"/>
      <c r="D60" s="6"/>
      <c r="E60" s="6"/>
      <c r="F60" s="6"/>
    </row>
    <row r="61" spans="1:6" ht="15.75" customHeight="1">
      <c r="A61" s="6"/>
      <c r="B61" s="7"/>
      <c r="C61" s="7"/>
      <c r="D61" s="6"/>
      <c r="E61" s="6"/>
      <c r="F61" s="6"/>
    </row>
    <row r="62" spans="1:6" ht="15.75" customHeight="1">
      <c r="A62" s="6"/>
      <c r="B62" s="7"/>
      <c r="C62" s="7"/>
      <c r="D62" s="6"/>
      <c r="E62" s="6"/>
      <c r="F62" s="6"/>
    </row>
    <row r="63" spans="1:6" ht="15.75" customHeight="1">
      <c r="A63" s="6"/>
      <c r="B63" s="7"/>
      <c r="C63" s="7"/>
      <c r="D63" s="6"/>
      <c r="E63" s="6"/>
      <c r="F63" s="6"/>
    </row>
    <row r="64" spans="1:6" ht="15.75" customHeight="1">
      <c r="A64" s="6"/>
      <c r="B64" s="7"/>
      <c r="C64" s="7"/>
      <c r="D64" s="6"/>
      <c r="E64" s="6"/>
      <c r="F64" s="6"/>
    </row>
    <row r="65" spans="1:6" ht="15.75" customHeight="1">
      <c r="A65" s="6"/>
      <c r="B65" s="7"/>
      <c r="C65" s="7"/>
      <c r="D65" s="6"/>
      <c r="E65" s="6"/>
      <c r="F65" s="6"/>
    </row>
    <row r="66" spans="1:6" ht="15.75" customHeight="1">
      <c r="A66" s="6"/>
      <c r="B66" s="7"/>
      <c r="C66" s="7"/>
      <c r="D66" s="6"/>
      <c r="E66" s="6"/>
      <c r="F66" s="6"/>
    </row>
    <row r="67" spans="1:6" ht="15.75" customHeight="1">
      <c r="A67" s="6"/>
      <c r="B67" s="7"/>
      <c r="C67" s="7"/>
      <c r="D67" s="6"/>
      <c r="E67" s="6"/>
      <c r="F67" s="6"/>
    </row>
    <row r="68" spans="1:6" ht="15.75" customHeight="1">
      <c r="A68" s="6"/>
      <c r="B68" s="7"/>
      <c r="C68" s="7"/>
      <c r="D68" s="6"/>
      <c r="E68" s="6"/>
      <c r="F68" s="6"/>
    </row>
    <row r="69" spans="1:6" ht="15.75" customHeight="1">
      <c r="A69" s="6"/>
      <c r="B69" s="7"/>
      <c r="C69" s="7"/>
      <c r="D69" s="6"/>
      <c r="E69" s="6"/>
      <c r="F69" s="6"/>
    </row>
    <row r="70" spans="1:6" ht="15.75" customHeight="1">
      <c r="A70" s="6"/>
      <c r="B70" s="7"/>
      <c r="C70" s="7"/>
      <c r="D70" s="6"/>
      <c r="E70" s="6"/>
      <c r="F70" s="6"/>
    </row>
    <row r="71" spans="1:6" ht="15.75" customHeight="1">
      <c r="A71" s="6"/>
      <c r="B71" s="7"/>
      <c r="C71" s="7"/>
      <c r="D71" s="6"/>
      <c r="E71" s="6"/>
      <c r="F71" s="6"/>
    </row>
    <row r="72" spans="1:6" ht="15.75" customHeight="1">
      <c r="A72" s="6"/>
      <c r="B72" s="7"/>
      <c r="C72" s="7"/>
      <c r="D72" s="6"/>
      <c r="E72" s="6"/>
      <c r="F72" s="6"/>
    </row>
    <row r="73" spans="1:6" ht="15.75" customHeight="1">
      <c r="A73" s="6"/>
      <c r="B73" s="7"/>
      <c r="C73" s="7"/>
      <c r="D73" s="6"/>
      <c r="E73" s="6"/>
      <c r="F73" s="6"/>
    </row>
    <row r="74" spans="1:6" ht="15.75" customHeight="1">
      <c r="A74" s="6"/>
      <c r="B74" s="7"/>
      <c r="C74" s="7"/>
      <c r="D74" s="6"/>
      <c r="E74" s="6"/>
      <c r="F74" s="6"/>
    </row>
    <row r="75" spans="1:6" ht="15.75" customHeight="1">
      <c r="A75" s="6"/>
      <c r="B75" s="7"/>
      <c r="C75" s="7"/>
      <c r="D75" s="6"/>
      <c r="E75" s="6"/>
      <c r="F75" s="6"/>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mergeCells count="3">
    <mergeCell ref="A1:F1"/>
    <mergeCell ref="A3:F3"/>
    <mergeCell ref="A55:F55"/>
  </mergeCells>
  <printOptions horizontalCentered="1"/>
  <pageMargins left="0.74" right="0.45" top="1" bottom="0.5" header="0.5" footer="0.5"/>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I75"/>
  <sheetViews>
    <sheetView view="pageBreakPreview" zoomScale="75" zoomScaleNormal="80" zoomScaleSheetLayoutView="75" workbookViewId="0" topLeftCell="A1">
      <selection activeCell="A34" sqref="A34"/>
    </sheetView>
  </sheetViews>
  <sheetFormatPr defaultColWidth="9.00390625" defaultRowHeight="15" customHeight="1"/>
  <cols>
    <col min="1" max="1" width="65.25390625" style="4" customWidth="1"/>
    <col min="2" max="2" width="5.00390625" style="33" customWidth="1"/>
    <col min="3" max="3" width="1.00390625" style="33" customWidth="1"/>
    <col min="4" max="4" width="12.75390625" style="4" customWidth="1"/>
    <col min="5" max="5" width="0.875" style="4" customWidth="1"/>
    <col min="6" max="6" width="12.75390625" style="4" customWidth="1"/>
    <col min="7" max="7" width="15.00390625" style="3" bestFit="1" customWidth="1"/>
    <col min="8" max="8" width="9.00390625" style="3" customWidth="1"/>
    <col min="9" max="16384" width="9.00390625" style="4" customWidth="1"/>
  </cols>
  <sheetData>
    <row r="1" spans="1:7" ht="21" customHeight="1">
      <c r="A1" s="73" t="s">
        <v>0</v>
      </c>
      <c r="B1" s="73"/>
      <c r="C1" s="73"/>
      <c r="D1" s="73"/>
      <c r="E1" s="73"/>
      <c r="F1" s="73"/>
      <c r="G1" s="2"/>
    </row>
    <row r="2" spans="1:7" ht="15.75" customHeight="1">
      <c r="A2" s="1"/>
      <c r="B2" s="1"/>
      <c r="C2" s="1"/>
      <c r="D2" s="1"/>
      <c r="E2" s="1"/>
      <c r="F2" s="1"/>
      <c r="G2" s="2"/>
    </row>
    <row r="3" spans="1:6" ht="22.5" customHeight="1">
      <c r="A3" s="74" t="s">
        <v>40</v>
      </c>
      <c r="B3" s="74"/>
      <c r="C3" s="74"/>
      <c r="D3" s="74"/>
      <c r="E3" s="74"/>
      <c r="F3" s="74"/>
    </row>
    <row r="4" spans="1:6" ht="12" customHeight="1">
      <c r="A4" s="76"/>
      <c r="B4" s="76"/>
      <c r="C4" s="76"/>
      <c r="D4" s="76"/>
      <c r="E4" s="76"/>
      <c r="F4" s="76"/>
    </row>
    <row r="5" spans="1:6" ht="12" customHeight="1">
      <c r="A5" s="5"/>
      <c r="B5" s="5"/>
      <c r="C5" s="5"/>
      <c r="D5" s="5"/>
      <c r="E5" s="5"/>
      <c r="F5" s="5"/>
    </row>
    <row r="6" spans="1:6" ht="15.75">
      <c r="A6" s="6"/>
      <c r="B6" s="7"/>
      <c r="C6" s="7"/>
      <c r="D6" s="34" t="s">
        <v>2</v>
      </c>
      <c r="E6" s="35"/>
      <c r="F6" s="34" t="s">
        <v>3</v>
      </c>
    </row>
    <row r="7" spans="1:6" ht="8.25" customHeight="1">
      <c r="A7" s="6"/>
      <c r="B7" s="7"/>
      <c r="C7" s="7"/>
      <c r="D7" s="36"/>
      <c r="E7" s="36"/>
      <c r="F7" s="36"/>
    </row>
    <row r="8" spans="1:6" ht="15" customHeight="1">
      <c r="A8" s="6"/>
      <c r="B8" s="5" t="s">
        <v>41</v>
      </c>
      <c r="C8" s="5"/>
      <c r="D8" s="5" t="s">
        <v>5</v>
      </c>
      <c r="E8" s="5"/>
      <c r="F8" s="5" t="s">
        <v>5</v>
      </c>
    </row>
    <row r="9" spans="1:6" ht="20.25" customHeight="1">
      <c r="A9" s="6"/>
      <c r="B9" s="7"/>
      <c r="C9" s="7"/>
      <c r="D9" s="6"/>
      <c r="E9" s="6"/>
      <c r="F9" s="6"/>
    </row>
    <row r="10" spans="1:9" ht="15.75">
      <c r="A10" s="30" t="s">
        <v>42</v>
      </c>
      <c r="B10" s="7" t="s">
        <v>43</v>
      </c>
      <c r="C10" s="7"/>
      <c r="D10" s="13">
        <f>Notes!D62</f>
        <v>42238316</v>
      </c>
      <c r="E10" s="13"/>
      <c r="F10" s="13">
        <f>Notes!F62</f>
        <v>22764865.5</v>
      </c>
      <c r="I10" s="11"/>
    </row>
    <row r="11" spans="1:3" ht="7.5" customHeight="1">
      <c r="A11" s="30"/>
      <c r="B11" s="7"/>
      <c r="C11" s="7"/>
    </row>
    <row r="12" spans="1:6" ht="15.75">
      <c r="A12" s="10" t="s">
        <v>44</v>
      </c>
      <c r="B12" s="7" t="s">
        <v>45</v>
      </c>
      <c r="C12" s="7"/>
      <c r="D12" s="13">
        <f>+Notes!D100</f>
        <v>63005893.39</v>
      </c>
      <c r="F12" s="13">
        <f>+Notes!F100</f>
        <v>51423265.32</v>
      </c>
    </row>
    <row r="13" spans="1:6" ht="7.5" customHeight="1">
      <c r="A13" s="10"/>
      <c r="B13" s="7"/>
      <c r="C13" s="7"/>
      <c r="D13" s="28"/>
      <c r="E13" s="13"/>
      <c r="F13" s="28"/>
    </row>
    <row r="14" spans="1:6" ht="15.75">
      <c r="A14" s="10" t="s">
        <v>46</v>
      </c>
      <c r="B14" s="7"/>
      <c r="C14" s="7"/>
      <c r="D14" s="13">
        <f>D10-D12</f>
        <v>-20767577.39</v>
      </c>
      <c r="E14" s="13"/>
      <c r="F14" s="13">
        <f>F10-F12</f>
        <v>-28658399.82</v>
      </c>
    </row>
    <row r="15" spans="1:6" ht="9.75" customHeight="1">
      <c r="A15" s="6"/>
      <c r="B15" s="7"/>
      <c r="C15" s="7"/>
      <c r="D15" s="13"/>
      <c r="E15" s="13"/>
      <c r="F15" s="13"/>
    </row>
    <row r="16" spans="1:6" ht="15.75">
      <c r="A16" s="10" t="s">
        <v>47</v>
      </c>
      <c r="B16" s="7"/>
      <c r="C16" s="7"/>
      <c r="D16" s="14">
        <f>D12</f>
        <v>63005893.39</v>
      </c>
      <c r="E16" s="12"/>
      <c r="F16" s="14">
        <f>F12</f>
        <v>51423265.32</v>
      </c>
    </row>
    <row r="17" spans="1:6" ht="15.75">
      <c r="A17" s="10" t="s">
        <v>48</v>
      </c>
      <c r="B17" s="7"/>
      <c r="C17" s="7"/>
      <c r="D17" s="16">
        <f>D10</f>
        <v>42238316</v>
      </c>
      <c r="E17" s="12"/>
      <c r="F17" s="16">
        <f>F10</f>
        <v>22764865.5</v>
      </c>
    </row>
    <row r="18" spans="1:6" ht="15.75">
      <c r="A18" s="6"/>
      <c r="B18" s="7"/>
      <c r="C18" s="7"/>
      <c r="D18" s="28">
        <f>D16-D17</f>
        <v>20767577.39</v>
      </c>
      <c r="E18" s="13"/>
      <c r="F18" s="28">
        <f>F16-F17</f>
        <v>28658399.82</v>
      </c>
    </row>
    <row r="19" spans="1:6" ht="15.75">
      <c r="A19" s="10" t="s">
        <v>49</v>
      </c>
      <c r="B19" s="7"/>
      <c r="C19" s="7"/>
      <c r="D19" s="13">
        <f>D14+D18</f>
        <v>0</v>
      </c>
      <c r="E19" s="13"/>
      <c r="F19" s="13">
        <f>F14+F18</f>
        <v>0</v>
      </c>
    </row>
    <row r="20" spans="1:6" ht="7.5" customHeight="1">
      <c r="A20" s="6"/>
      <c r="B20" s="7"/>
      <c r="C20" s="7"/>
      <c r="D20" s="13"/>
      <c r="E20" s="13"/>
      <c r="F20" s="13"/>
    </row>
    <row r="21" spans="1:6" ht="15.75">
      <c r="A21" s="10" t="s">
        <v>50</v>
      </c>
      <c r="B21" s="7"/>
      <c r="C21" s="7"/>
      <c r="D21" s="13"/>
      <c r="E21" s="13"/>
      <c r="F21" s="13"/>
    </row>
    <row r="22" spans="1:6" ht="15.75">
      <c r="A22" s="37" t="s">
        <v>51</v>
      </c>
      <c r="B22" s="7"/>
      <c r="C22" s="7"/>
      <c r="D22" s="14">
        <v>0</v>
      </c>
      <c r="E22" s="13"/>
      <c r="F22" s="14">
        <v>0</v>
      </c>
    </row>
    <row r="23" spans="1:6" ht="15.75">
      <c r="A23" s="37" t="s">
        <v>52</v>
      </c>
      <c r="B23" s="7"/>
      <c r="C23" s="7"/>
      <c r="D23" s="16">
        <v>0</v>
      </c>
      <c r="E23" s="13"/>
      <c r="F23" s="16">
        <v>0</v>
      </c>
    </row>
    <row r="24" spans="1:6" ht="15.75">
      <c r="A24" s="6"/>
      <c r="B24" s="7"/>
      <c r="C24" s="7"/>
      <c r="D24" s="38">
        <f>SUM(D22:D23)</f>
        <v>0</v>
      </c>
      <c r="E24" s="13"/>
      <c r="F24" s="38">
        <f>SUM(F22:F23)</f>
        <v>0</v>
      </c>
    </row>
    <row r="25" spans="1:6" ht="15.75">
      <c r="A25" s="10" t="s">
        <v>53</v>
      </c>
      <c r="B25" s="7"/>
      <c r="C25" s="7"/>
      <c r="D25" s="12">
        <f>D24+D19</f>
        <v>0</v>
      </c>
      <c r="E25" s="12"/>
      <c r="F25" s="12">
        <f>F24+F19</f>
        <v>0</v>
      </c>
    </row>
    <row r="26" spans="1:6" ht="7.5" customHeight="1">
      <c r="A26" s="6"/>
      <c r="B26" s="7"/>
      <c r="C26" s="7"/>
      <c r="D26" s="13"/>
      <c r="E26" s="13"/>
      <c r="F26" s="13"/>
    </row>
    <row r="27" spans="1:6" ht="15" customHeight="1">
      <c r="A27" s="30" t="s">
        <v>54</v>
      </c>
      <c r="B27" s="7"/>
      <c r="C27" s="7"/>
      <c r="D27" s="13">
        <f>'[1]Acc.Gping 2006'!G404</f>
        <v>24367267</v>
      </c>
      <c r="E27" s="6"/>
      <c r="F27" s="12">
        <v>24367267</v>
      </c>
    </row>
    <row r="28" spans="1:6" ht="7.5" customHeight="1">
      <c r="A28" s="19"/>
      <c r="B28" s="7"/>
      <c r="C28" s="7"/>
      <c r="D28" s="6"/>
      <c r="E28" s="6"/>
      <c r="F28" s="6"/>
    </row>
    <row r="29" spans="1:6" ht="16.5" thickBot="1">
      <c r="A29" s="30" t="s">
        <v>54</v>
      </c>
      <c r="B29" s="7"/>
      <c r="C29" s="7"/>
      <c r="D29" s="17">
        <f>+D25+D27</f>
        <v>24367267</v>
      </c>
      <c r="E29" s="6"/>
      <c r="F29" s="17">
        <f>+F25+F27</f>
        <v>24367267</v>
      </c>
    </row>
    <row r="30" spans="1:6" ht="15" customHeight="1" thickTop="1">
      <c r="A30" s="19"/>
      <c r="B30" s="7"/>
      <c r="C30" s="7"/>
      <c r="D30" s="6"/>
      <c r="E30" s="6"/>
      <c r="F30" s="6"/>
    </row>
    <row r="31" spans="1:6" ht="15" customHeight="1" thickBot="1">
      <c r="A31" s="30" t="s">
        <v>55</v>
      </c>
      <c r="B31" s="7" t="s">
        <v>56</v>
      </c>
      <c r="C31" s="7"/>
      <c r="D31" s="39">
        <f>ROUND(D25/('B S'!D32/10),2)</f>
        <v>0</v>
      </c>
      <c r="E31" s="10"/>
      <c r="F31" s="39">
        <f>ROUND(F25/('B S'!F32/10),2)</f>
        <v>0</v>
      </c>
    </row>
    <row r="32" spans="1:6" ht="15" customHeight="1" thickTop="1">
      <c r="A32" s="30"/>
      <c r="B32" s="7"/>
      <c r="C32" s="7"/>
      <c r="D32" s="6"/>
      <c r="E32" s="6"/>
      <c r="F32" s="6"/>
    </row>
    <row r="33" spans="1:6" ht="15" customHeight="1">
      <c r="A33" s="6" t="s">
        <v>38</v>
      </c>
      <c r="B33" s="7"/>
      <c r="C33" s="7"/>
      <c r="D33" s="6"/>
      <c r="E33" s="6"/>
      <c r="F33" s="6"/>
    </row>
    <row r="34" spans="1:6" ht="15" customHeight="1">
      <c r="A34" s="6"/>
      <c r="B34" s="7"/>
      <c r="C34" s="7"/>
      <c r="D34" s="6"/>
      <c r="E34" s="6"/>
      <c r="F34" s="6"/>
    </row>
    <row r="35" spans="1:6" ht="15" customHeight="1">
      <c r="A35" s="6"/>
      <c r="B35" s="7"/>
      <c r="C35" s="7"/>
      <c r="D35" s="6"/>
      <c r="E35" s="6"/>
      <c r="F35" s="6"/>
    </row>
    <row r="36" spans="1:6" ht="15" customHeight="1">
      <c r="A36" s="6"/>
      <c r="B36" s="7"/>
      <c r="C36" s="7"/>
      <c r="D36" s="6"/>
      <c r="E36" s="6"/>
      <c r="F36" s="6"/>
    </row>
    <row r="37" spans="1:6" ht="15" customHeight="1">
      <c r="A37" s="6"/>
      <c r="B37" s="7"/>
      <c r="C37" s="7"/>
      <c r="D37" s="6"/>
      <c r="E37" s="6"/>
      <c r="F37" s="6"/>
    </row>
    <row r="38" spans="1:6" ht="15" customHeight="1">
      <c r="A38" s="76" t="s">
        <v>39</v>
      </c>
      <c r="B38" s="76"/>
      <c r="C38" s="76"/>
      <c r="D38" s="76"/>
      <c r="E38" s="76"/>
      <c r="F38" s="76"/>
    </row>
    <row r="39" spans="1:6" ht="15" customHeight="1">
      <c r="A39" s="6"/>
      <c r="B39" s="7"/>
      <c r="C39" s="7"/>
      <c r="D39" s="6"/>
      <c r="E39" s="6"/>
      <c r="F39" s="6"/>
    </row>
    <row r="40" spans="1:6" ht="15" customHeight="1">
      <c r="A40" s="6"/>
      <c r="B40" s="7"/>
      <c r="C40" s="7"/>
      <c r="D40" s="6"/>
      <c r="E40" s="6"/>
      <c r="F40" s="6"/>
    </row>
    <row r="41" spans="1:6" ht="15" customHeight="1">
      <c r="A41" s="6"/>
      <c r="B41" s="7"/>
      <c r="C41" s="7"/>
      <c r="D41" s="6"/>
      <c r="E41" s="6"/>
      <c r="F41" s="6"/>
    </row>
    <row r="42" spans="1:6" ht="15" customHeight="1">
      <c r="A42" s="6"/>
      <c r="B42" s="7"/>
      <c r="C42" s="7"/>
      <c r="D42" s="6"/>
      <c r="E42" s="6"/>
      <c r="F42" s="6"/>
    </row>
    <row r="43" spans="1:6" ht="15" customHeight="1">
      <c r="A43" s="40"/>
      <c r="B43" s="7"/>
      <c r="C43" s="7"/>
      <c r="D43" s="10"/>
      <c r="E43" s="10"/>
      <c r="F43" s="6"/>
    </row>
    <row r="44" spans="1:6" ht="15" customHeight="1">
      <c r="A44" s="6"/>
      <c r="B44" s="7"/>
      <c r="C44" s="7"/>
      <c r="D44" s="6"/>
      <c r="E44" s="6"/>
      <c r="F44" s="6"/>
    </row>
    <row r="45" spans="1:6" ht="15" customHeight="1">
      <c r="A45" s="6"/>
      <c r="B45" s="7"/>
      <c r="C45" s="7"/>
      <c r="D45" s="6"/>
      <c r="E45" s="6"/>
      <c r="F45" s="6"/>
    </row>
    <row r="46" spans="1:6" ht="15" customHeight="1">
      <c r="A46" s="6"/>
      <c r="B46" s="7"/>
      <c r="C46" s="7"/>
      <c r="D46" s="6"/>
      <c r="E46" s="6"/>
      <c r="F46" s="6"/>
    </row>
    <row r="47" spans="1:6" ht="15" customHeight="1">
      <c r="A47" s="6"/>
      <c r="B47" s="7"/>
      <c r="C47" s="7"/>
      <c r="D47" s="6"/>
      <c r="E47" s="6"/>
      <c r="F47" s="6"/>
    </row>
    <row r="48" spans="1:6" ht="15" customHeight="1">
      <c r="A48" s="6"/>
      <c r="B48" s="7"/>
      <c r="C48" s="7"/>
      <c r="D48" s="6"/>
      <c r="E48" s="6"/>
      <c r="F48" s="6"/>
    </row>
    <row r="49" spans="1:6" ht="15" customHeight="1">
      <c r="A49" s="6"/>
      <c r="B49" s="7"/>
      <c r="C49" s="7"/>
      <c r="D49" s="6"/>
      <c r="E49" s="6"/>
      <c r="F49" s="6"/>
    </row>
    <row r="50" spans="1:6" ht="15" customHeight="1">
      <c r="A50" s="6"/>
      <c r="B50" s="7"/>
      <c r="C50" s="7"/>
      <c r="D50" s="6"/>
      <c r="E50" s="6"/>
      <c r="F50" s="6"/>
    </row>
    <row r="51" spans="1:6" ht="15" customHeight="1">
      <c r="A51" s="6"/>
      <c r="B51" s="7"/>
      <c r="C51" s="7"/>
      <c r="D51" s="6"/>
      <c r="E51" s="6"/>
      <c r="F51" s="6"/>
    </row>
    <row r="52" spans="1:6" ht="15" customHeight="1">
      <c r="A52" s="6"/>
      <c r="B52" s="7"/>
      <c r="C52" s="7"/>
      <c r="D52" s="6"/>
      <c r="E52" s="6"/>
      <c r="F52" s="6"/>
    </row>
    <row r="53" spans="1:6" ht="15" customHeight="1">
      <c r="A53" s="6"/>
      <c r="B53" s="7"/>
      <c r="C53" s="7"/>
      <c r="D53" s="6"/>
      <c r="E53" s="6"/>
      <c r="F53" s="6"/>
    </row>
    <row r="54" spans="1:6" ht="15" customHeight="1">
      <c r="A54" s="6"/>
      <c r="B54" s="7"/>
      <c r="C54" s="7"/>
      <c r="D54" s="6"/>
      <c r="E54" s="6"/>
      <c r="F54" s="6"/>
    </row>
    <row r="55" spans="1:6" ht="15" customHeight="1">
      <c r="A55" s="6"/>
      <c r="B55" s="7"/>
      <c r="C55" s="7"/>
      <c r="D55" s="6"/>
      <c r="E55" s="6"/>
      <c r="F55" s="6"/>
    </row>
    <row r="56" spans="1:6" ht="15" customHeight="1">
      <c r="A56" s="6"/>
      <c r="B56" s="7"/>
      <c r="C56" s="7"/>
      <c r="D56" s="6"/>
      <c r="E56" s="6"/>
      <c r="F56" s="6"/>
    </row>
    <row r="57" spans="1:6" ht="15" customHeight="1">
      <c r="A57" s="6"/>
      <c r="B57" s="7"/>
      <c r="C57" s="7"/>
      <c r="D57" s="6"/>
      <c r="E57" s="6"/>
      <c r="F57" s="6"/>
    </row>
    <row r="58" spans="1:6" ht="15" customHeight="1">
      <c r="A58" s="6"/>
      <c r="B58" s="7"/>
      <c r="C58" s="7"/>
      <c r="D58" s="6"/>
      <c r="E58" s="6"/>
      <c r="F58" s="6"/>
    </row>
    <row r="59" spans="1:6" ht="15" customHeight="1">
      <c r="A59" s="6"/>
      <c r="B59" s="7"/>
      <c r="C59" s="7"/>
      <c r="D59" s="6"/>
      <c r="E59" s="6"/>
      <c r="F59" s="6"/>
    </row>
    <row r="60" spans="1:6" ht="15" customHeight="1">
      <c r="A60" s="6"/>
      <c r="B60" s="7"/>
      <c r="C60" s="7"/>
      <c r="D60" s="6"/>
      <c r="E60" s="6"/>
      <c r="F60" s="6"/>
    </row>
    <row r="61" spans="1:6" ht="15" customHeight="1">
      <c r="A61" s="6"/>
      <c r="B61" s="7"/>
      <c r="C61" s="7"/>
      <c r="D61" s="6"/>
      <c r="E61" s="6"/>
      <c r="F61" s="6"/>
    </row>
    <row r="62" spans="1:6" ht="15" customHeight="1">
      <c r="A62" s="6"/>
      <c r="B62" s="7"/>
      <c r="C62" s="7"/>
      <c r="D62" s="6"/>
      <c r="E62" s="6"/>
      <c r="F62" s="6"/>
    </row>
    <row r="63" spans="1:6" ht="15" customHeight="1">
      <c r="A63" s="6"/>
      <c r="B63" s="7"/>
      <c r="C63" s="7"/>
      <c r="D63" s="6"/>
      <c r="E63" s="6"/>
      <c r="F63" s="6"/>
    </row>
    <row r="64" spans="1:6" ht="15" customHeight="1">
      <c r="A64" s="6"/>
      <c r="B64" s="7"/>
      <c r="C64" s="7"/>
      <c r="D64" s="6"/>
      <c r="E64" s="6"/>
      <c r="F64" s="6"/>
    </row>
    <row r="65" spans="1:6" ht="15" customHeight="1">
      <c r="A65" s="6"/>
      <c r="B65" s="7"/>
      <c r="C65" s="7"/>
      <c r="D65" s="6"/>
      <c r="E65" s="6"/>
      <c r="F65" s="6"/>
    </row>
    <row r="66" spans="1:6" ht="15" customHeight="1">
      <c r="A66" s="6"/>
      <c r="B66" s="7"/>
      <c r="C66" s="7"/>
      <c r="D66" s="6"/>
      <c r="E66" s="6"/>
      <c r="F66" s="6"/>
    </row>
    <row r="67" spans="1:6" ht="15" customHeight="1">
      <c r="A67" s="6"/>
      <c r="B67" s="7"/>
      <c r="C67" s="7"/>
      <c r="D67" s="6"/>
      <c r="E67" s="6"/>
      <c r="F67" s="6"/>
    </row>
    <row r="68" spans="1:6" ht="15" customHeight="1">
      <c r="A68" s="6"/>
      <c r="B68" s="7"/>
      <c r="C68" s="7"/>
      <c r="D68" s="6"/>
      <c r="E68" s="6"/>
      <c r="F68" s="6"/>
    </row>
    <row r="69" spans="1:6" ht="15" customHeight="1">
      <c r="A69" s="6"/>
      <c r="B69" s="7"/>
      <c r="C69" s="7"/>
      <c r="D69" s="6"/>
      <c r="E69" s="6"/>
      <c r="F69" s="6"/>
    </row>
    <row r="70" spans="1:6" ht="15" customHeight="1">
      <c r="A70" s="6"/>
      <c r="B70" s="7"/>
      <c r="C70" s="7"/>
      <c r="D70" s="6"/>
      <c r="E70" s="6"/>
      <c r="F70" s="6"/>
    </row>
    <row r="71" spans="1:6" ht="15" customHeight="1">
      <c r="A71" s="6"/>
      <c r="B71" s="7"/>
      <c r="C71" s="7"/>
      <c r="D71" s="6"/>
      <c r="E71" s="6"/>
      <c r="F71" s="6"/>
    </row>
    <row r="72" spans="1:6" ht="15" customHeight="1">
      <c r="A72" s="6"/>
      <c r="B72" s="7"/>
      <c r="C72" s="7"/>
      <c r="D72" s="6"/>
      <c r="E72" s="6"/>
      <c r="F72" s="6"/>
    </row>
    <row r="73" spans="1:6" ht="15" customHeight="1">
      <c r="A73" s="6"/>
      <c r="B73" s="7"/>
      <c r="C73" s="7"/>
      <c r="D73" s="6"/>
      <c r="E73" s="6"/>
      <c r="F73" s="6"/>
    </row>
    <row r="74" spans="1:6" ht="15" customHeight="1">
      <c r="A74" s="6"/>
      <c r="B74" s="7"/>
      <c r="C74" s="7"/>
      <c r="D74" s="6"/>
      <c r="E74" s="6"/>
      <c r="F74" s="6"/>
    </row>
    <row r="75" spans="1:6" ht="15" customHeight="1">
      <c r="A75" s="6"/>
      <c r="B75" s="7"/>
      <c r="C75" s="7"/>
      <c r="D75" s="6"/>
      <c r="E75" s="6"/>
      <c r="F75" s="6"/>
    </row>
  </sheetData>
  <mergeCells count="4">
    <mergeCell ref="A1:F1"/>
    <mergeCell ref="A3:F3"/>
    <mergeCell ref="A4:F4"/>
    <mergeCell ref="A38:F38"/>
  </mergeCells>
  <printOptions/>
  <pageMargins left="0.67" right="0.38" top="0.75" bottom="0.42" header="0.5" footer="0.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F78"/>
  <sheetViews>
    <sheetView view="pageBreakPreview" zoomScale="75" zoomScaleNormal="80" zoomScaleSheetLayoutView="75" workbookViewId="0" topLeftCell="A25">
      <selection activeCell="C13" sqref="C13"/>
    </sheetView>
  </sheetViews>
  <sheetFormatPr defaultColWidth="9.00390625" defaultRowHeight="15"/>
  <cols>
    <col min="1" max="1" width="3.125" style="23" customWidth="1"/>
    <col min="2" max="2" width="3.00390625" style="23" customWidth="1"/>
    <col min="3" max="3" width="65.00390625" style="23" customWidth="1"/>
    <col min="4" max="4" width="15.00390625" style="23" bestFit="1" customWidth="1"/>
    <col min="5" max="5" width="1.37890625" style="23" customWidth="1"/>
    <col min="6" max="6" width="13.00390625" style="23" bestFit="1" customWidth="1"/>
    <col min="7" max="16384" width="9.00390625" style="23" customWidth="1"/>
  </cols>
  <sheetData>
    <row r="1" spans="1:6" ht="21.75" customHeight="1">
      <c r="A1" s="62" t="s">
        <v>0</v>
      </c>
      <c r="B1" s="62"/>
      <c r="C1" s="62"/>
      <c r="D1" s="62"/>
      <c r="E1" s="62"/>
      <c r="F1" s="62"/>
    </row>
    <row r="2" spans="1:6" ht="15.75" customHeight="1">
      <c r="A2" s="63"/>
      <c r="B2" s="63"/>
      <c r="C2" s="63"/>
      <c r="D2" s="63"/>
      <c r="E2" s="63"/>
      <c r="F2" s="63"/>
    </row>
    <row r="3" spans="1:6" ht="18">
      <c r="A3" s="64" t="s">
        <v>57</v>
      </c>
      <c r="B3" s="64"/>
      <c r="C3" s="64"/>
      <c r="D3" s="64"/>
      <c r="E3" s="64"/>
      <c r="F3" s="64"/>
    </row>
    <row r="4" spans="1:6" ht="15.75" customHeight="1">
      <c r="A4" s="65"/>
      <c r="B4" s="65"/>
      <c r="C4" s="65"/>
      <c r="D4" s="65"/>
      <c r="E4" s="65"/>
      <c r="F4" s="65"/>
    </row>
    <row r="5" spans="1:6" s="41" customFormat="1" ht="15.75">
      <c r="A5" s="66"/>
      <c r="B5" s="66"/>
      <c r="C5" s="66"/>
      <c r="D5" s="67" t="s">
        <v>2</v>
      </c>
      <c r="E5" s="66"/>
      <c r="F5" s="67" t="s">
        <v>3</v>
      </c>
    </row>
    <row r="6" spans="1:6" s="41" customFormat="1" ht="9.75" customHeight="1">
      <c r="A6" s="68"/>
      <c r="B6" s="68"/>
      <c r="C6" s="68"/>
      <c r="D6" s="69"/>
      <c r="E6" s="69"/>
      <c r="F6" s="69"/>
    </row>
    <row r="7" spans="1:6" s="41" customFormat="1" ht="15.75" customHeight="1">
      <c r="A7" s="68"/>
      <c r="B7" s="68"/>
      <c r="C7" s="68"/>
      <c r="D7" s="69" t="s">
        <v>5</v>
      </c>
      <c r="E7" s="69"/>
      <c r="F7" s="69" t="s">
        <v>5</v>
      </c>
    </row>
    <row r="8" spans="1:6" ht="15.75" customHeight="1">
      <c r="A8" s="70" t="s">
        <v>58</v>
      </c>
      <c r="B8" s="71"/>
      <c r="C8" s="71"/>
      <c r="D8" s="71"/>
      <c r="E8" s="71"/>
      <c r="F8" s="71"/>
    </row>
    <row r="9" spans="1:6" ht="7.5" customHeight="1">
      <c r="A9" s="71"/>
      <c r="B9" s="71"/>
      <c r="C9" s="71"/>
      <c r="D9" s="71"/>
      <c r="E9" s="71"/>
      <c r="F9" s="71"/>
    </row>
    <row r="10" spans="1:6" ht="15.75" customHeight="1">
      <c r="A10" s="71" t="s">
        <v>59</v>
      </c>
      <c r="B10" s="71"/>
      <c r="C10" s="71"/>
      <c r="D10" s="72">
        <f>'I &amp; E'!D19</f>
        <v>0</v>
      </c>
      <c r="E10" s="72"/>
      <c r="F10" s="72">
        <f>'I &amp; E'!F19</f>
        <v>0</v>
      </c>
    </row>
    <row r="11" spans="1:6" ht="15.75" customHeight="1">
      <c r="A11" s="77" t="s">
        <v>60</v>
      </c>
      <c r="B11" s="71"/>
      <c r="C11" s="71"/>
      <c r="D11" s="72"/>
      <c r="E11" s="72"/>
      <c r="F11" s="72"/>
    </row>
    <row r="12" spans="1:6" ht="15.75" customHeight="1">
      <c r="A12" s="71" t="s">
        <v>61</v>
      </c>
      <c r="B12" s="71"/>
      <c r="C12" s="71"/>
      <c r="D12" s="78">
        <f>Notes!D98</f>
        <v>3738612</v>
      </c>
      <c r="E12" s="78"/>
      <c r="F12" s="78">
        <v>2959595</v>
      </c>
    </row>
    <row r="13" spans="1:6" ht="15.75" customHeight="1">
      <c r="A13" s="71" t="s">
        <v>62</v>
      </c>
      <c r="B13" s="71"/>
      <c r="C13" s="71"/>
      <c r="D13" s="78">
        <v>0</v>
      </c>
      <c r="E13" s="78"/>
      <c r="F13" s="78">
        <v>1259970</v>
      </c>
    </row>
    <row r="14" spans="1:6" ht="7.5" customHeight="1">
      <c r="A14" s="79"/>
      <c r="B14" s="80"/>
      <c r="C14" s="80"/>
      <c r="D14" s="81"/>
      <c r="E14" s="72"/>
      <c r="F14" s="81"/>
    </row>
    <row r="15" spans="1:6" ht="15.75" customHeight="1">
      <c r="A15" s="82" t="s">
        <v>63</v>
      </c>
      <c r="B15" s="82"/>
      <c r="C15" s="82"/>
      <c r="D15" s="78">
        <f>SUM(D10:D13)</f>
        <v>3738612</v>
      </c>
      <c r="E15" s="72"/>
      <c r="F15" s="78">
        <f>SUM(F10:F13)</f>
        <v>4219565</v>
      </c>
    </row>
    <row r="16" spans="1:6" ht="7.5" customHeight="1">
      <c r="A16" s="71"/>
      <c r="B16" s="71"/>
      <c r="C16" s="71"/>
      <c r="D16" s="72"/>
      <c r="E16" s="72"/>
      <c r="F16" s="72"/>
    </row>
    <row r="17" spans="1:6" ht="15.75" customHeight="1">
      <c r="A17" s="77" t="s">
        <v>64</v>
      </c>
      <c r="B17" s="71"/>
      <c r="C17" s="71"/>
      <c r="D17" s="72"/>
      <c r="E17" s="72"/>
      <c r="F17" s="72"/>
    </row>
    <row r="18" spans="1:6" ht="7.5" customHeight="1">
      <c r="A18" s="77"/>
      <c r="B18" s="71"/>
      <c r="C18" s="71"/>
      <c r="D18" s="72"/>
      <c r="E18" s="72"/>
      <c r="F18" s="72"/>
    </row>
    <row r="19" spans="1:6" ht="15.75" customHeight="1">
      <c r="A19" s="71" t="s">
        <v>65</v>
      </c>
      <c r="B19" s="71"/>
      <c r="C19" s="71"/>
      <c r="D19" s="72"/>
      <c r="E19" s="72"/>
      <c r="F19" s="72"/>
    </row>
    <row r="20" spans="1:6" ht="15.75" customHeight="1">
      <c r="A20" s="71"/>
      <c r="B20" s="71" t="s">
        <v>33</v>
      </c>
      <c r="C20" s="71"/>
      <c r="D20" s="83">
        <f>'[1]CF.Gping'!G14</f>
        <v>1606157</v>
      </c>
      <c r="E20" s="78"/>
      <c r="F20" s="83">
        <v>966277</v>
      </c>
    </row>
    <row r="21" spans="1:6" ht="15.75" customHeight="1">
      <c r="A21" s="71"/>
      <c r="B21" s="71" t="s">
        <v>35</v>
      </c>
      <c r="C21" s="71"/>
      <c r="D21" s="84">
        <f>'[1]CF.Gping'!G22</f>
        <v>-471428</v>
      </c>
      <c r="E21" s="78"/>
      <c r="F21" s="84">
        <v>471428</v>
      </c>
    </row>
    <row r="22" spans="1:6" ht="7.5" customHeight="1">
      <c r="A22" s="71"/>
      <c r="B22" s="71"/>
      <c r="C22" s="71"/>
      <c r="D22" s="84"/>
      <c r="E22" s="78"/>
      <c r="F22" s="84"/>
    </row>
    <row r="23" spans="1:6" ht="15.75" customHeight="1">
      <c r="A23" s="71" t="s">
        <v>66</v>
      </c>
      <c r="B23" s="71"/>
      <c r="C23" s="71"/>
      <c r="D23" s="84"/>
      <c r="E23" s="78"/>
      <c r="F23" s="84"/>
    </row>
    <row r="24" spans="1:6" ht="7.5" customHeight="1">
      <c r="A24" s="77"/>
      <c r="B24" s="71"/>
      <c r="C24" s="71"/>
      <c r="D24" s="84"/>
      <c r="E24" s="78"/>
      <c r="F24" s="84"/>
    </row>
    <row r="25" spans="1:6" ht="15.75" customHeight="1">
      <c r="A25" s="71"/>
      <c r="B25" s="71" t="s">
        <v>67</v>
      </c>
      <c r="C25" s="71"/>
      <c r="D25" s="84">
        <f>'[1]CF.Gping'!G30</f>
        <v>17131</v>
      </c>
      <c r="E25" s="78"/>
      <c r="F25" s="84">
        <v>-316040</v>
      </c>
    </row>
    <row r="26" spans="1:6" ht="15.75" customHeight="1">
      <c r="A26" s="71"/>
      <c r="B26" s="71" t="s">
        <v>14</v>
      </c>
      <c r="C26" s="71"/>
      <c r="D26" s="85">
        <f>'[1]CF.Gping'!G38</f>
        <v>2641623</v>
      </c>
      <c r="E26" s="78"/>
      <c r="F26" s="85">
        <v>-7413820</v>
      </c>
    </row>
    <row r="27" spans="1:6" ht="15.75" customHeight="1">
      <c r="A27" s="71"/>
      <c r="B27" s="71"/>
      <c r="C27" s="71"/>
      <c r="D27" s="78">
        <f>SUM(D20:D26)</f>
        <v>3793483</v>
      </c>
      <c r="E27" s="78"/>
      <c r="F27" s="78">
        <f>SUM(F20:F26)</f>
        <v>-6292155</v>
      </c>
    </row>
    <row r="28" spans="1:6" ht="15.75" customHeight="1">
      <c r="A28" s="71" t="s">
        <v>68</v>
      </c>
      <c r="B28" s="71"/>
      <c r="C28" s="71"/>
      <c r="D28" s="78">
        <v>0</v>
      </c>
      <c r="E28" s="78"/>
      <c r="F28" s="78">
        <v>0</v>
      </c>
    </row>
    <row r="29" spans="1:6" ht="7.5" customHeight="1">
      <c r="A29" s="71"/>
      <c r="B29" s="71"/>
      <c r="C29" s="71"/>
      <c r="D29" s="86"/>
      <c r="E29" s="78"/>
      <c r="F29" s="86"/>
    </row>
    <row r="30" spans="1:6" ht="15.75" customHeight="1">
      <c r="A30" s="77" t="s">
        <v>69</v>
      </c>
      <c r="B30" s="71"/>
      <c r="C30" s="71"/>
      <c r="D30" s="78">
        <f>SUM(D27:D29)+D15</f>
        <v>7532095</v>
      </c>
      <c r="E30" s="78"/>
      <c r="F30" s="78">
        <f>SUM(F27:F29)+F15</f>
        <v>-2072590</v>
      </c>
    </row>
    <row r="31" spans="1:6" ht="15.75" customHeight="1">
      <c r="A31" s="77"/>
      <c r="B31" s="71"/>
      <c r="C31" s="71"/>
      <c r="D31" s="87"/>
      <c r="E31" s="72"/>
      <c r="F31" s="87"/>
    </row>
    <row r="32" spans="1:6" ht="15.75" customHeight="1">
      <c r="A32" s="70" t="s">
        <v>70</v>
      </c>
      <c r="B32" s="71"/>
      <c r="C32" s="71"/>
      <c r="D32" s="72"/>
      <c r="E32" s="72"/>
      <c r="F32" s="72"/>
    </row>
    <row r="33" spans="1:6" ht="7.5" customHeight="1">
      <c r="A33" s="71"/>
      <c r="B33" s="71"/>
      <c r="C33" s="71"/>
      <c r="D33" s="72"/>
      <c r="E33" s="72"/>
      <c r="F33" s="72"/>
    </row>
    <row r="34" spans="1:6" ht="15.75" customHeight="1">
      <c r="A34" s="71" t="s">
        <v>71</v>
      </c>
      <c r="B34" s="71"/>
      <c r="C34" s="68"/>
      <c r="D34" s="78">
        <f>-'FA.Sch'!G18</f>
        <v>-2059663</v>
      </c>
      <c r="E34" s="78"/>
      <c r="F34" s="78">
        <v>-2192520</v>
      </c>
    </row>
    <row r="35" spans="1:6" ht="15.75" customHeight="1">
      <c r="A35" s="71" t="s">
        <v>72</v>
      </c>
      <c r="B35" s="71"/>
      <c r="C35" s="68"/>
      <c r="D35" s="78">
        <f>'[1]CF.Gping'!G58</f>
        <v>-119261335</v>
      </c>
      <c r="E35" s="78"/>
      <c r="F35" s="78">
        <v>0</v>
      </c>
    </row>
    <row r="36" spans="1:6" ht="7.5" customHeight="1">
      <c r="A36" s="71"/>
      <c r="B36" s="71"/>
      <c r="C36" s="71"/>
      <c r="D36" s="86"/>
      <c r="E36" s="78"/>
      <c r="F36" s="86"/>
    </row>
    <row r="37" spans="1:6" ht="15.75" customHeight="1">
      <c r="A37" s="77" t="s">
        <v>73</v>
      </c>
      <c r="B37" s="71"/>
      <c r="C37" s="71"/>
      <c r="D37" s="78">
        <f>SUM(D34:D36)</f>
        <v>-121320998</v>
      </c>
      <c r="E37" s="78"/>
      <c r="F37" s="78">
        <f>SUM(F34:F36)</f>
        <v>-2192520</v>
      </c>
    </row>
    <row r="38" spans="1:6" ht="15.75" customHeight="1">
      <c r="A38" s="71"/>
      <c r="B38" s="71"/>
      <c r="C38" s="71"/>
      <c r="D38" s="78"/>
      <c r="E38" s="78"/>
      <c r="F38" s="78"/>
    </row>
    <row r="39" spans="1:6" ht="15.75" customHeight="1">
      <c r="A39" s="70" t="s">
        <v>74</v>
      </c>
      <c r="B39" s="71"/>
      <c r="C39" s="71"/>
      <c r="D39" s="78"/>
      <c r="E39" s="72"/>
      <c r="F39" s="78"/>
    </row>
    <row r="40" spans="1:6" ht="7.5" customHeight="1">
      <c r="A40" s="71"/>
      <c r="B40" s="71"/>
      <c r="C40" s="71"/>
      <c r="D40" s="78"/>
      <c r="E40" s="72"/>
      <c r="F40" s="78"/>
    </row>
    <row r="41" spans="1:6" ht="15.75" customHeight="1">
      <c r="A41" s="71" t="s">
        <v>75</v>
      </c>
      <c r="B41" s="71"/>
      <c r="C41" s="71"/>
      <c r="D41" s="78">
        <f>'[1]CF.Gping'!G46</f>
        <v>558857.0000000149</v>
      </c>
      <c r="E41" s="78"/>
      <c r="F41" s="78">
        <v>4720517</v>
      </c>
    </row>
    <row r="42" spans="1:6" ht="15.75" customHeight="1">
      <c r="A42" s="71" t="s">
        <v>76</v>
      </c>
      <c r="B42" s="71"/>
      <c r="C42" s="71"/>
      <c r="D42" s="78">
        <f>'[1]CF.Gping'!G64</f>
        <v>59429900</v>
      </c>
      <c r="E42" s="78"/>
      <c r="F42" s="78">
        <v>0</v>
      </c>
    </row>
    <row r="43" spans="1:6" ht="7.5" customHeight="1">
      <c r="A43" s="71"/>
      <c r="B43" s="71"/>
      <c r="C43" s="71"/>
      <c r="D43" s="81"/>
      <c r="E43" s="78"/>
      <c r="F43" s="81"/>
    </row>
    <row r="44" spans="1:6" ht="15.75" customHeight="1">
      <c r="A44" s="77" t="s">
        <v>77</v>
      </c>
      <c r="B44" s="71"/>
      <c r="C44" s="71"/>
      <c r="D44" s="78">
        <f>SUM(D41:D42)</f>
        <v>59988757.000000015</v>
      </c>
      <c r="E44" s="78"/>
      <c r="F44" s="78">
        <f>SUM(F41:F42)</f>
        <v>4720517</v>
      </c>
    </row>
    <row r="45" spans="1:6" s="41" customFormat="1" ht="15.75" customHeight="1">
      <c r="A45" s="68"/>
      <c r="B45" s="68"/>
      <c r="C45" s="68"/>
      <c r="D45" s="88"/>
      <c r="E45" s="69"/>
      <c r="F45" s="88"/>
    </row>
    <row r="46" spans="1:6" ht="15.75" customHeight="1">
      <c r="A46" s="89" t="s">
        <v>78</v>
      </c>
      <c r="B46" s="89"/>
      <c r="C46" s="89"/>
      <c r="D46" s="90">
        <f>+D30+D37+D44</f>
        <v>-53800145.999999985</v>
      </c>
      <c r="E46" s="78"/>
      <c r="F46" s="90">
        <f>+F30+F37+F44</f>
        <v>455407</v>
      </c>
    </row>
    <row r="47" spans="1:6" ht="7.5" customHeight="1">
      <c r="A47" s="77"/>
      <c r="B47" s="71"/>
      <c r="C47" s="71"/>
      <c r="D47" s="72"/>
      <c r="E47" s="72"/>
      <c r="F47" s="72"/>
    </row>
    <row r="48" spans="1:6" ht="15.75" customHeight="1">
      <c r="A48" s="70" t="s">
        <v>79</v>
      </c>
      <c r="B48" s="71"/>
      <c r="C48" s="71"/>
      <c r="D48" s="91">
        <f>+F50</f>
        <v>53875753</v>
      </c>
      <c r="E48" s="72"/>
      <c r="F48" s="91">
        <v>53420346</v>
      </c>
    </row>
    <row r="49" spans="1:6" ht="4.5" customHeight="1">
      <c r="A49" s="70"/>
      <c r="B49" s="71"/>
      <c r="C49" s="71"/>
      <c r="D49" s="91"/>
      <c r="E49" s="72"/>
      <c r="F49" s="91"/>
    </row>
    <row r="50" spans="1:6" ht="15.75" customHeight="1" thickBot="1">
      <c r="A50" s="77" t="s">
        <v>80</v>
      </c>
      <c r="B50" s="71"/>
      <c r="C50" s="71"/>
      <c r="D50" s="92">
        <f>D46+D48</f>
        <v>75607.0000000149</v>
      </c>
      <c r="E50" s="72"/>
      <c r="F50" s="92">
        <f>+F46+F48</f>
        <v>53875753</v>
      </c>
    </row>
    <row r="51" spans="1:6" ht="15.75" customHeight="1" thickTop="1">
      <c r="A51" s="71"/>
      <c r="B51" s="71"/>
      <c r="C51" s="71"/>
      <c r="D51" s="72"/>
      <c r="E51" s="71"/>
      <c r="F51" s="71"/>
    </row>
    <row r="52" spans="1:6" ht="15.75" customHeight="1">
      <c r="A52" s="71" t="s">
        <v>38</v>
      </c>
      <c r="B52" s="71"/>
      <c r="C52" s="71"/>
      <c r="D52" s="72"/>
      <c r="E52" s="71"/>
      <c r="F52" s="71"/>
    </row>
    <row r="53" spans="1:6" ht="15.75" customHeight="1">
      <c r="A53" s="71"/>
      <c r="B53" s="71"/>
      <c r="C53" s="71"/>
      <c r="D53" s="72"/>
      <c r="E53" s="71"/>
      <c r="F53" s="71"/>
    </row>
    <row r="54" spans="1:6" ht="15.75" customHeight="1">
      <c r="A54" s="71"/>
      <c r="B54" s="71"/>
      <c r="C54" s="71"/>
      <c r="D54" s="72"/>
      <c r="E54" s="71"/>
      <c r="F54" s="71"/>
    </row>
    <row r="55" spans="1:6" ht="15.75" customHeight="1">
      <c r="A55" s="71"/>
      <c r="B55" s="71"/>
      <c r="C55" s="71"/>
      <c r="D55" s="72"/>
      <c r="E55" s="71"/>
      <c r="F55" s="71"/>
    </row>
    <row r="56" spans="1:6" ht="15.75" customHeight="1">
      <c r="A56" s="93" t="s">
        <v>39</v>
      </c>
      <c r="B56" s="93"/>
      <c r="C56" s="93"/>
      <c r="D56" s="93"/>
      <c r="E56" s="93"/>
      <c r="F56" s="93"/>
    </row>
    <row r="57" spans="1:6" ht="15.75" customHeight="1">
      <c r="A57" s="21"/>
      <c r="B57" s="21"/>
      <c r="C57" s="21"/>
      <c r="D57" s="26"/>
      <c r="E57" s="21"/>
      <c r="F57" s="21"/>
    </row>
    <row r="58" spans="1:6" ht="15.75" customHeight="1">
      <c r="A58" s="21"/>
      <c r="B58" s="21"/>
      <c r="C58" s="21"/>
      <c r="D58" s="26"/>
      <c r="E58" s="21"/>
      <c r="F58" s="21"/>
    </row>
    <row r="59" spans="1:6" ht="15.75" customHeight="1">
      <c r="A59" s="21"/>
      <c r="B59" s="20"/>
      <c r="C59" s="21"/>
      <c r="D59" s="26"/>
      <c r="E59" s="20"/>
      <c r="F59" s="21"/>
    </row>
    <row r="60" spans="1:6" ht="15.75" customHeight="1">
      <c r="A60" s="21"/>
      <c r="B60" s="20"/>
      <c r="C60" s="21"/>
      <c r="D60" s="26"/>
      <c r="E60" s="20"/>
      <c r="F60" s="21"/>
    </row>
    <row r="61" spans="1:6" ht="15.75" customHeight="1">
      <c r="A61" s="21"/>
      <c r="B61" s="21"/>
      <c r="C61" s="21"/>
      <c r="D61" s="21"/>
      <c r="E61" s="21"/>
      <c r="F61" s="21"/>
    </row>
    <row r="62" spans="1:6" ht="15.75" customHeight="1">
      <c r="A62" s="76"/>
      <c r="B62" s="76"/>
      <c r="C62" s="76"/>
      <c r="D62" s="76"/>
      <c r="E62" s="76"/>
      <c r="F62" s="76"/>
    </row>
    <row r="63" spans="1:6" ht="15.75" customHeight="1">
      <c r="A63" s="21"/>
      <c r="B63" s="21"/>
      <c r="C63" s="43"/>
      <c r="D63" s="21"/>
      <c r="E63" s="21"/>
      <c r="F63" s="21"/>
    </row>
    <row r="64" spans="1:6" ht="15.75" customHeight="1">
      <c r="A64" s="21"/>
      <c r="B64" s="21"/>
      <c r="C64" s="21"/>
      <c r="D64" s="21"/>
      <c r="E64" s="21"/>
      <c r="F64" s="21"/>
    </row>
    <row r="65" spans="1:6" ht="15.75" customHeight="1">
      <c r="A65" s="21"/>
      <c r="B65" s="21"/>
      <c r="C65" s="21"/>
      <c r="D65" s="21"/>
      <c r="E65" s="21"/>
      <c r="F65" s="21"/>
    </row>
    <row r="66" spans="1:6" ht="15.75" customHeight="1">
      <c r="A66" s="21"/>
      <c r="B66" s="21"/>
      <c r="C66" s="21"/>
      <c r="D66" s="21"/>
      <c r="E66" s="21"/>
      <c r="F66" s="21"/>
    </row>
    <row r="67" spans="1:6" ht="15.75" customHeight="1">
      <c r="A67" s="21"/>
      <c r="B67" s="21"/>
      <c r="C67" s="21"/>
      <c r="D67" s="21"/>
      <c r="E67" s="21"/>
      <c r="F67" s="21"/>
    </row>
    <row r="68" spans="1:6" ht="15.75" customHeight="1">
      <c r="A68" s="21"/>
      <c r="B68" s="21"/>
      <c r="C68" s="21"/>
      <c r="D68" s="21"/>
      <c r="E68" s="21"/>
      <c r="F68" s="21"/>
    </row>
    <row r="69" spans="1:6" ht="15.75" customHeight="1">
      <c r="A69" s="21"/>
      <c r="B69" s="21"/>
      <c r="C69" s="21"/>
      <c r="D69" s="21"/>
      <c r="E69" s="21"/>
      <c r="F69" s="21"/>
    </row>
    <row r="70" spans="1:6" ht="15.75" customHeight="1">
      <c r="A70" s="21"/>
      <c r="B70" s="21"/>
      <c r="C70" s="21"/>
      <c r="D70" s="21"/>
      <c r="E70" s="21"/>
      <c r="F70" s="21"/>
    </row>
    <row r="71" spans="1:6" ht="15.75" customHeight="1">
      <c r="A71" s="21"/>
      <c r="B71" s="21"/>
      <c r="C71" s="21"/>
      <c r="D71" s="21"/>
      <c r="E71" s="21"/>
      <c r="F71" s="21"/>
    </row>
    <row r="72" spans="1:6" ht="15.75" customHeight="1">
      <c r="A72" s="21"/>
      <c r="B72" s="21"/>
      <c r="C72" s="21"/>
      <c r="D72" s="21"/>
      <c r="E72" s="21"/>
      <c r="F72" s="21"/>
    </row>
    <row r="73" spans="1:6" ht="15.75" customHeight="1">
      <c r="A73" s="21"/>
      <c r="B73" s="21"/>
      <c r="C73" s="21"/>
      <c r="D73" s="21"/>
      <c r="E73" s="21"/>
      <c r="F73" s="21"/>
    </row>
    <row r="74" spans="1:6" ht="15.75" customHeight="1">
      <c r="A74" s="21"/>
      <c r="B74" s="21"/>
      <c r="C74" s="21"/>
      <c r="D74" s="21"/>
      <c r="E74" s="21"/>
      <c r="F74" s="21"/>
    </row>
    <row r="75" spans="1:6" ht="15.75" customHeight="1">
      <c r="A75" s="21"/>
      <c r="B75" s="21"/>
      <c r="C75" s="21"/>
      <c r="D75" s="21"/>
      <c r="E75" s="21"/>
      <c r="F75" s="21"/>
    </row>
    <row r="76" spans="1:6" ht="15.75" customHeight="1">
      <c r="A76" s="21"/>
      <c r="B76" s="21"/>
      <c r="C76" s="21"/>
      <c r="D76" s="21"/>
      <c r="E76" s="21"/>
      <c r="F76" s="21"/>
    </row>
    <row r="77" spans="1:6" ht="15.75" customHeight="1">
      <c r="A77" s="21"/>
      <c r="B77" s="21"/>
      <c r="C77" s="21"/>
      <c r="D77" s="21"/>
      <c r="E77" s="21"/>
      <c r="F77" s="21"/>
    </row>
    <row r="78" spans="1:6" ht="15.75" customHeight="1">
      <c r="A78" s="21"/>
      <c r="B78" s="21"/>
      <c r="C78" s="21"/>
      <c r="D78" s="21"/>
      <c r="E78" s="21"/>
      <c r="F78" s="21"/>
    </row>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sheetData>
  <mergeCells count="6">
    <mergeCell ref="A62:F62"/>
    <mergeCell ref="A3:F3"/>
    <mergeCell ref="A1:F1"/>
    <mergeCell ref="A46:C46"/>
    <mergeCell ref="A15:C15"/>
    <mergeCell ref="A56:F56"/>
  </mergeCells>
  <printOptions/>
  <pageMargins left="1" right="0.5" top="0.75" bottom="0.5" header="0.5" footer="0.5"/>
  <pageSetup horizontalDpi="300" verticalDpi="300" orientation="portrait" paperSize="9" scale="76" r:id="rId1"/>
</worksheet>
</file>

<file path=xl/worksheets/sheet4.xml><?xml version="1.0" encoding="utf-8"?>
<worksheet xmlns="http://schemas.openxmlformats.org/spreadsheetml/2006/main" xmlns:r="http://schemas.openxmlformats.org/officeDocument/2006/relationships">
  <dimension ref="A1:J32"/>
  <sheetViews>
    <sheetView view="pageBreakPreview" zoomScale="60" zoomScaleNormal="75" workbookViewId="0" topLeftCell="A1">
      <selection activeCell="J23" sqref="J23"/>
    </sheetView>
  </sheetViews>
  <sheetFormatPr defaultColWidth="9.00390625" defaultRowHeight="15"/>
  <cols>
    <col min="1" max="1" width="4.375" style="21" customWidth="1"/>
    <col min="2" max="2" width="29.125" style="21" customWidth="1"/>
    <col min="3" max="3" width="0.875" style="44" customWidth="1"/>
    <col min="4" max="4" width="14.125" style="44" customWidth="1"/>
    <col min="5" max="5" width="0.875" style="44" customWidth="1"/>
    <col min="6" max="6" width="12.875" style="44" customWidth="1"/>
    <col min="7" max="7" width="0.875" style="21" customWidth="1"/>
    <col min="8" max="8" width="15.375" style="21" customWidth="1"/>
    <col min="9" max="9" width="0.875" style="21" customWidth="1"/>
    <col min="10" max="10" width="15.375" style="21" customWidth="1"/>
    <col min="11" max="16384" width="9.00390625" style="21" customWidth="1"/>
  </cols>
  <sheetData>
    <row r="1" spans="1:10" ht="21.75" customHeight="1">
      <c r="A1" s="94" t="s">
        <v>0</v>
      </c>
      <c r="B1" s="94"/>
      <c r="C1" s="94"/>
      <c r="D1" s="94"/>
      <c r="E1" s="94"/>
      <c r="F1" s="94"/>
      <c r="G1" s="94"/>
      <c r="H1" s="94"/>
      <c r="I1" s="94"/>
      <c r="J1" s="94"/>
    </row>
    <row r="2" spans="1:10" ht="15.75" customHeight="1">
      <c r="A2" s="95"/>
      <c r="B2" s="95"/>
      <c r="C2" s="95"/>
      <c r="D2" s="95"/>
      <c r="E2" s="95"/>
      <c r="F2" s="95"/>
      <c r="G2" s="95"/>
      <c r="H2" s="95"/>
      <c r="I2" s="95"/>
      <c r="J2" s="95"/>
    </row>
    <row r="3" spans="1:10" ht="18">
      <c r="A3" s="64" t="s">
        <v>81</v>
      </c>
      <c r="B3" s="64"/>
      <c r="C3" s="64"/>
      <c r="D3" s="64"/>
      <c r="E3" s="64"/>
      <c r="F3" s="64"/>
      <c r="G3" s="64"/>
      <c r="H3" s="64"/>
      <c r="I3" s="64"/>
      <c r="J3" s="64"/>
    </row>
    <row r="4" spans="1:10" ht="18">
      <c r="A4" s="65"/>
      <c r="B4" s="65"/>
      <c r="C4" s="65"/>
      <c r="D4" s="65"/>
      <c r="E4" s="65"/>
      <c r="F4" s="65"/>
      <c r="G4" s="65"/>
      <c r="H4" s="65"/>
      <c r="I4" s="65"/>
      <c r="J4" s="65"/>
    </row>
    <row r="5" spans="1:10" ht="18">
      <c r="A5" s="65"/>
      <c r="B5" s="65"/>
      <c r="C5" s="65"/>
      <c r="D5" s="65"/>
      <c r="E5" s="65"/>
      <c r="F5" s="65"/>
      <c r="G5" s="65"/>
      <c r="H5" s="65"/>
      <c r="I5" s="65"/>
      <c r="J5" s="65"/>
    </row>
    <row r="6" spans="1:10" ht="18">
      <c r="A6" s="65"/>
      <c r="B6" s="65"/>
      <c r="C6" s="65"/>
      <c r="D6" s="96" t="s">
        <v>82</v>
      </c>
      <c r="E6" s="97"/>
      <c r="F6" s="96" t="s">
        <v>83</v>
      </c>
      <c r="G6" s="98"/>
      <c r="H6" s="96" t="s">
        <v>84</v>
      </c>
      <c r="I6" s="99"/>
      <c r="J6" s="100" t="s">
        <v>85</v>
      </c>
    </row>
    <row r="7" spans="1:10" ht="27.75" customHeight="1">
      <c r="A7" s="65"/>
      <c r="B7" s="65"/>
      <c r="C7" s="65"/>
      <c r="D7" s="96"/>
      <c r="E7" s="97"/>
      <c r="F7" s="96"/>
      <c r="G7" s="98"/>
      <c r="H7" s="96"/>
      <c r="I7" s="99"/>
      <c r="J7" s="100"/>
    </row>
    <row r="8" spans="1:10" ht="9.75" customHeight="1">
      <c r="A8" s="71"/>
      <c r="B8" s="71"/>
      <c r="C8" s="101"/>
      <c r="D8" s="71"/>
      <c r="E8" s="71"/>
      <c r="F8" s="71"/>
      <c r="G8" s="71"/>
      <c r="H8" s="71"/>
      <c r="I8" s="71"/>
      <c r="J8" s="71"/>
    </row>
    <row r="9" spans="1:10" ht="15.75" customHeight="1">
      <c r="A9" s="71"/>
      <c r="B9" s="71"/>
      <c r="C9" s="101"/>
      <c r="D9" s="102" t="s">
        <v>5</v>
      </c>
      <c r="E9" s="102"/>
      <c r="F9" s="102" t="s">
        <v>5</v>
      </c>
      <c r="G9" s="71"/>
      <c r="H9" s="102" t="s">
        <v>5</v>
      </c>
      <c r="I9" s="102"/>
      <c r="J9" s="102" t="s">
        <v>5</v>
      </c>
    </row>
    <row r="10" spans="1:10" ht="15.75" customHeight="1">
      <c r="A10" s="71"/>
      <c r="B10" s="71"/>
      <c r="C10" s="101"/>
      <c r="D10" s="101"/>
      <c r="E10" s="102"/>
      <c r="F10" s="102"/>
      <c r="G10" s="71"/>
      <c r="H10" s="102"/>
      <c r="I10" s="103"/>
      <c r="J10" s="102"/>
    </row>
    <row r="11" spans="1:10" ht="15.75">
      <c r="A11" s="71"/>
      <c r="B11" s="71"/>
      <c r="C11" s="101"/>
      <c r="D11" s="101"/>
      <c r="E11" s="101"/>
      <c r="F11" s="101"/>
      <c r="G11" s="71"/>
      <c r="H11" s="71"/>
      <c r="I11" s="71"/>
      <c r="J11" s="71"/>
    </row>
    <row r="12" spans="1:10" ht="15.75">
      <c r="A12" s="71" t="s">
        <v>86</v>
      </c>
      <c r="B12" s="71"/>
      <c r="C12" s="101"/>
      <c r="D12" s="104">
        <v>49260760</v>
      </c>
      <c r="E12" s="104"/>
      <c r="F12" s="104">
        <v>70</v>
      </c>
      <c r="G12" s="71"/>
      <c r="H12" s="72">
        <v>24367267</v>
      </c>
      <c r="I12" s="72"/>
      <c r="J12" s="72">
        <f>D12+F12+H12</f>
        <v>73628097</v>
      </c>
    </row>
    <row r="13" spans="1:10" ht="15.75">
      <c r="A13" s="71"/>
      <c r="B13" s="71"/>
      <c r="C13" s="101"/>
      <c r="D13" s="104"/>
      <c r="E13" s="72"/>
      <c r="F13" s="72"/>
      <c r="G13" s="71"/>
      <c r="H13" s="72"/>
      <c r="I13" s="72"/>
      <c r="J13" s="72"/>
    </row>
    <row r="14" spans="1:10" ht="15.75">
      <c r="A14" s="71" t="s">
        <v>87</v>
      </c>
      <c r="B14" s="71"/>
      <c r="C14" s="101"/>
      <c r="D14" s="104">
        <v>0</v>
      </c>
      <c r="E14" s="78"/>
      <c r="F14" s="78">
        <v>0</v>
      </c>
      <c r="G14" s="68"/>
      <c r="H14" s="78">
        <v>0</v>
      </c>
      <c r="I14" s="78"/>
      <c r="J14" s="72">
        <v>0</v>
      </c>
    </row>
    <row r="15" spans="1:10" ht="15.75">
      <c r="A15" s="71"/>
      <c r="B15" s="71"/>
      <c r="C15" s="101"/>
      <c r="D15" s="104"/>
      <c r="E15" s="78"/>
      <c r="F15" s="78"/>
      <c r="G15" s="68"/>
      <c r="H15" s="78"/>
      <c r="I15" s="78">
        <v>50</v>
      </c>
      <c r="J15" s="78"/>
    </row>
    <row r="16" spans="1:10" ht="15.75">
      <c r="A16" s="71"/>
      <c r="B16" s="71"/>
      <c r="C16" s="101"/>
      <c r="D16" s="86"/>
      <c r="E16" s="78"/>
      <c r="F16" s="86"/>
      <c r="G16" s="71"/>
      <c r="H16" s="86"/>
      <c r="I16" s="78"/>
      <c r="J16" s="86"/>
    </row>
    <row r="17" spans="1:10" ht="15.75">
      <c r="A17" s="71" t="s">
        <v>88</v>
      </c>
      <c r="B17" s="71"/>
      <c r="C17" s="101"/>
      <c r="D17" s="72">
        <f>SUM(D10:D16)</f>
        <v>49260760</v>
      </c>
      <c r="E17" s="72"/>
      <c r="F17" s="72">
        <f>SUM(F10:F16)</f>
        <v>70</v>
      </c>
      <c r="G17" s="71"/>
      <c r="H17" s="72">
        <f>SUM(H10:H16)</f>
        <v>24367267</v>
      </c>
      <c r="I17" s="72"/>
      <c r="J17" s="72">
        <f>D17+F17+H17</f>
        <v>73628097</v>
      </c>
    </row>
    <row r="18" spans="1:10" ht="15.75">
      <c r="A18" s="71"/>
      <c r="B18" s="71"/>
      <c r="C18" s="101"/>
      <c r="D18" s="104"/>
      <c r="E18" s="72"/>
      <c r="F18" s="72"/>
      <c r="G18" s="71"/>
      <c r="H18" s="72"/>
      <c r="I18" s="72"/>
      <c r="J18" s="72"/>
    </row>
    <row r="19" spans="1:10" ht="15.75">
      <c r="A19" s="71" t="s">
        <v>87</v>
      </c>
      <c r="B19" s="71"/>
      <c r="C19" s="101"/>
      <c r="D19" s="104">
        <v>0</v>
      </c>
      <c r="E19" s="72"/>
      <c r="F19" s="72">
        <v>0</v>
      </c>
      <c r="G19" s="71"/>
      <c r="H19" s="72">
        <f>'I &amp; E'!D25</f>
        <v>0</v>
      </c>
      <c r="I19" s="72"/>
      <c r="J19" s="72">
        <f>SUM(D19:I19)</f>
        <v>0</v>
      </c>
    </row>
    <row r="20" spans="1:10" ht="15.75">
      <c r="A20" s="71"/>
      <c r="B20" s="71"/>
      <c r="C20" s="101"/>
      <c r="D20" s="104"/>
      <c r="E20" s="72"/>
      <c r="F20" s="72"/>
      <c r="G20" s="71"/>
      <c r="H20" s="72"/>
      <c r="I20" s="72"/>
      <c r="J20" s="72"/>
    </row>
    <row r="21" spans="1:10" ht="16.5" thickBot="1">
      <c r="A21" s="77" t="s">
        <v>89</v>
      </c>
      <c r="B21" s="77"/>
      <c r="C21" s="102"/>
      <c r="D21" s="105">
        <f>SUM(D17:D20)</f>
        <v>49260760</v>
      </c>
      <c r="E21" s="106"/>
      <c r="F21" s="105">
        <f>SUM(F17:F20)</f>
        <v>70</v>
      </c>
      <c r="G21" s="68"/>
      <c r="H21" s="105">
        <f>SUM(H17:H20)</f>
        <v>24367267</v>
      </c>
      <c r="I21" s="106"/>
      <c r="J21" s="105">
        <f>SUM(J17:J20)</f>
        <v>73628097</v>
      </c>
    </row>
    <row r="22" spans="1:10" ht="16.5" thickTop="1">
      <c r="A22" s="71"/>
      <c r="B22" s="71"/>
      <c r="C22" s="101"/>
      <c r="D22" s="104"/>
      <c r="E22" s="101"/>
      <c r="F22" s="101"/>
      <c r="G22" s="71"/>
      <c r="H22" s="71"/>
      <c r="I22" s="71"/>
      <c r="J22" s="71"/>
    </row>
    <row r="23" spans="1:10" ht="15.75">
      <c r="A23" s="71"/>
      <c r="B23" s="71"/>
      <c r="C23" s="101"/>
      <c r="D23" s="101"/>
      <c r="E23" s="101"/>
      <c r="F23" s="101"/>
      <c r="G23" s="71"/>
      <c r="H23" s="71"/>
      <c r="I23" s="71"/>
      <c r="J23" s="72"/>
    </row>
    <row r="24" spans="1:10" ht="15.75">
      <c r="A24" s="71" t="s">
        <v>38</v>
      </c>
      <c r="B24" s="107"/>
      <c r="C24" s="108"/>
      <c r="D24" s="108"/>
      <c r="E24" s="108"/>
      <c r="F24" s="108"/>
      <c r="G24" s="71"/>
      <c r="H24" s="71"/>
      <c r="I24" s="71"/>
      <c r="J24" s="71"/>
    </row>
    <row r="25" spans="1:10" ht="15.75">
      <c r="A25" s="71"/>
      <c r="B25" s="71"/>
      <c r="C25" s="101"/>
      <c r="D25" s="101"/>
      <c r="E25" s="101"/>
      <c r="F25" s="101"/>
      <c r="G25" s="71"/>
      <c r="H25" s="71"/>
      <c r="I25" s="71"/>
      <c r="J25" s="71"/>
    </row>
    <row r="26" spans="1:10" ht="15.75">
      <c r="A26" s="71"/>
      <c r="B26" s="71"/>
      <c r="C26" s="101"/>
      <c r="D26" s="101"/>
      <c r="E26" s="101"/>
      <c r="F26" s="101"/>
      <c r="G26" s="71"/>
      <c r="H26" s="71"/>
      <c r="I26" s="71"/>
      <c r="J26" s="71"/>
    </row>
    <row r="27" spans="1:10" ht="15.75">
      <c r="A27" s="71"/>
      <c r="B27" s="71"/>
      <c r="C27" s="101"/>
      <c r="D27" s="101"/>
      <c r="E27" s="101"/>
      <c r="F27" s="101"/>
      <c r="G27" s="71"/>
      <c r="H27" s="71"/>
      <c r="I27" s="71"/>
      <c r="J27" s="71"/>
    </row>
    <row r="28" spans="1:10" ht="15.75">
      <c r="A28" s="71"/>
      <c r="B28" s="71"/>
      <c r="C28" s="101"/>
      <c r="D28" s="101"/>
      <c r="E28" s="101"/>
      <c r="F28" s="101"/>
      <c r="G28" s="71"/>
      <c r="H28" s="71"/>
      <c r="I28" s="71"/>
      <c r="J28" s="71"/>
    </row>
    <row r="29" spans="1:10" ht="15.75">
      <c r="A29" s="71"/>
      <c r="B29" s="71"/>
      <c r="C29" s="101"/>
      <c r="D29" s="101"/>
      <c r="E29" s="101"/>
      <c r="F29" s="101"/>
      <c r="G29" s="71"/>
      <c r="H29" s="71"/>
      <c r="I29" s="71"/>
      <c r="J29" s="71"/>
    </row>
    <row r="30" spans="1:10" ht="15.75">
      <c r="A30" s="71"/>
      <c r="B30" s="71"/>
      <c r="C30" s="101"/>
      <c r="D30" s="101"/>
      <c r="E30" s="101"/>
      <c r="F30" s="101"/>
      <c r="G30" s="71"/>
      <c r="H30" s="71"/>
      <c r="I30" s="71"/>
      <c r="J30" s="71"/>
    </row>
    <row r="31" spans="1:10" ht="15.75">
      <c r="A31" s="71"/>
      <c r="B31" s="71"/>
      <c r="C31" s="101"/>
      <c r="D31" s="101"/>
      <c r="E31" s="101"/>
      <c r="F31" s="101"/>
      <c r="G31" s="71"/>
      <c r="H31" s="71"/>
      <c r="I31" s="71"/>
      <c r="J31" s="71"/>
    </row>
    <row r="32" spans="1:10" ht="15.75">
      <c r="A32" s="93" t="s">
        <v>90</v>
      </c>
      <c r="B32" s="93"/>
      <c r="C32" s="93"/>
      <c r="D32" s="93"/>
      <c r="E32" s="93"/>
      <c r="F32" s="93"/>
      <c r="G32" s="93"/>
      <c r="H32" s="93"/>
      <c r="I32" s="93"/>
      <c r="J32" s="93"/>
    </row>
  </sheetData>
  <mergeCells count="7">
    <mergeCell ref="A32:J32"/>
    <mergeCell ref="A3:J3"/>
    <mergeCell ref="A1:J1"/>
    <mergeCell ref="J6:J7"/>
    <mergeCell ref="F6:F7"/>
    <mergeCell ref="H6:H7"/>
    <mergeCell ref="D6:D7"/>
  </mergeCells>
  <printOptions/>
  <pageMargins left="0.75" right="0.5" top="1" bottom="1" header="0.5" footer="0.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Y63"/>
  <sheetViews>
    <sheetView view="pageBreakPreview" zoomScale="80" zoomScaleNormal="70" zoomScaleSheetLayoutView="80" workbookViewId="0" topLeftCell="A1">
      <selection activeCell="A1" sqref="A1:G1"/>
    </sheetView>
  </sheetViews>
  <sheetFormatPr defaultColWidth="9.00390625" defaultRowHeight="15"/>
  <cols>
    <col min="1" max="1" width="3.875" style="45" bestFit="1" customWidth="1"/>
    <col min="2" max="6" width="9.00390625" style="45" customWidth="1"/>
    <col min="7" max="7" width="42.50390625" style="45" customWidth="1"/>
    <col min="8" max="8" width="34.25390625" style="45" hidden="1" customWidth="1"/>
    <col min="9" max="9" width="17.125" style="45" hidden="1" customWidth="1"/>
    <col min="10" max="10" width="9.00390625" style="45" hidden="1" customWidth="1"/>
    <col min="11" max="16384" width="9.00390625" style="45" customWidth="1"/>
  </cols>
  <sheetData>
    <row r="1" spans="1:10" s="23" customFormat="1" ht="19.5">
      <c r="A1" s="94" t="s">
        <v>0</v>
      </c>
      <c r="B1" s="94"/>
      <c r="C1" s="94"/>
      <c r="D1" s="94"/>
      <c r="E1" s="94"/>
      <c r="F1" s="94"/>
      <c r="G1" s="94"/>
      <c r="H1" s="71"/>
      <c r="I1" s="71"/>
      <c r="J1" s="71"/>
    </row>
    <row r="2" spans="1:10" ht="15.75" customHeight="1">
      <c r="A2" s="109" t="s">
        <v>91</v>
      </c>
      <c r="B2" s="109"/>
      <c r="C2" s="109"/>
      <c r="D2" s="109"/>
      <c r="E2" s="109"/>
      <c r="F2" s="109"/>
      <c r="G2" s="109"/>
      <c r="H2" s="109"/>
      <c r="I2" s="110"/>
      <c r="J2" s="110"/>
    </row>
    <row r="3" spans="1:10" ht="15.75" customHeight="1">
      <c r="A3" s="111"/>
      <c r="B3" s="111"/>
      <c r="C3" s="111"/>
      <c r="D3" s="111"/>
      <c r="E3" s="111"/>
      <c r="F3" s="111"/>
      <c r="G3" s="111"/>
      <c r="H3" s="111"/>
      <c r="I3" s="110"/>
      <c r="J3" s="110"/>
    </row>
    <row r="4" spans="1:10" ht="15.75">
      <c r="A4" s="112" t="s">
        <v>92</v>
      </c>
      <c r="B4" s="113" t="s">
        <v>93</v>
      </c>
      <c r="C4" s="114"/>
      <c r="D4" s="114"/>
      <c r="E4" s="114"/>
      <c r="F4" s="114"/>
      <c r="G4" s="114"/>
      <c r="H4" s="114"/>
      <c r="I4" s="114"/>
      <c r="J4" s="114"/>
    </row>
    <row r="5" spans="1:10" ht="3.75" customHeight="1">
      <c r="A5" s="115"/>
      <c r="B5" s="114"/>
      <c r="C5" s="114"/>
      <c r="D5" s="114"/>
      <c r="E5" s="114"/>
      <c r="F5" s="114"/>
      <c r="G5" s="114"/>
      <c r="H5" s="114"/>
      <c r="I5" s="114">
        <v>10001</v>
      </c>
      <c r="J5" s="114"/>
    </row>
    <row r="6" spans="1:12" ht="77.25" customHeight="1">
      <c r="A6" s="115"/>
      <c r="B6" s="116" t="s">
        <v>241</v>
      </c>
      <c r="C6" s="116"/>
      <c r="D6" s="116"/>
      <c r="E6" s="116"/>
      <c r="F6" s="116"/>
      <c r="G6" s="116"/>
      <c r="H6" s="116"/>
      <c r="I6" s="117"/>
      <c r="J6" s="117"/>
      <c r="K6" s="48"/>
      <c r="L6" s="48"/>
    </row>
    <row r="7" spans="1:12" ht="15.75" customHeight="1" hidden="1">
      <c r="A7" s="115"/>
      <c r="B7" s="117"/>
      <c r="C7" s="117"/>
      <c r="D7" s="117"/>
      <c r="E7" s="117"/>
      <c r="F7" s="117"/>
      <c r="G7" s="117"/>
      <c r="H7" s="117"/>
      <c r="I7" s="117"/>
      <c r="J7" s="117"/>
      <c r="K7" s="48"/>
      <c r="L7" s="48"/>
    </row>
    <row r="8" spans="1:12" ht="3.75" customHeight="1">
      <c r="A8" s="115"/>
      <c r="B8" s="117"/>
      <c r="C8" s="117"/>
      <c r="D8" s="117"/>
      <c r="E8" s="117"/>
      <c r="F8" s="117"/>
      <c r="G8" s="117"/>
      <c r="H8" s="117"/>
      <c r="I8" s="118"/>
      <c r="J8" s="117"/>
      <c r="K8" s="48"/>
      <c r="L8" s="48"/>
    </row>
    <row r="9" spans="1:10" ht="15.75">
      <c r="A9" s="112" t="s">
        <v>94</v>
      </c>
      <c r="B9" s="113" t="s">
        <v>95</v>
      </c>
      <c r="C9" s="114"/>
      <c r="D9" s="114"/>
      <c r="E9" s="114"/>
      <c r="F9" s="114"/>
      <c r="G9" s="114"/>
      <c r="H9" s="114"/>
      <c r="I9" s="114"/>
      <c r="J9" s="114"/>
    </row>
    <row r="10" spans="1:10" ht="3.75" customHeight="1">
      <c r="A10" s="115"/>
      <c r="B10" s="114"/>
      <c r="C10" s="114"/>
      <c r="D10" s="114"/>
      <c r="E10" s="114"/>
      <c r="F10" s="114"/>
      <c r="G10" s="114"/>
      <c r="H10" s="114"/>
      <c r="I10" s="114"/>
      <c r="J10" s="114"/>
    </row>
    <row r="11" spans="1:10" ht="15.75" customHeight="1">
      <c r="A11" s="112" t="s">
        <v>96</v>
      </c>
      <c r="B11" s="113" t="s">
        <v>97</v>
      </c>
      <c r="C11" s="114"/>
      <c r="D11" s="114"/>
      <c r="E11" s="114"/>
      <c r="F11" s="114"/>
      <c r="G11" s="114"/>
      <c r="H11" s="114"/>
      <c r="I11" s="114"/>
      <c r="J11" s="114"/>
    </row>
    <row r="12" spans="1:10" ht="3.75" customHeight="1">
      <c r="A12" s="115"/>
      <c r="B12" s="114"/>
      <c r="C12" s="114"/>
      <c r="D12" s="114"/>
      <c r="E12" s="114"/>
      <c r="F12" s="114"/>
      <c r="G12" s="114"/>
      <c r="H12" s="114"/>
      <c r="I12" s="114"/>
      <c r="J12" s="114"/>
    </row>
    <row r="13" spans="1:12" ht="31.5" customHeight="1">
      <c r="A13" s="115"/>
      <c r="B13" s="116" t="s">
        <v>98</v>
      </c>
      <c r="C13" s="116"/>
      <c r="D13" s="116"/>
      <c r="E13" s="116"/>
      <c r="F13" s="116"/>
      <c r="G13" s="116"/>
      <c r="H13" s="116"/>
      <c r="I13" s="116"/>
      <c r="J13" s="116"/>
      <c r="K13" s="48"/>
      <c r="L13" s="48"/>
    </row>
    <row r="14" spans="1:10" ht="3.75" customHeight="1">
      <c r="A14" s="115"/>
      <c r="B14" s="114"/>
      <c r="C14" s="114"/>
      <c r="D14" s="114"/>
      <c r="E14" s="114"/>
      <c r="F14" s="114"/>
      <c r="G14" s="114"/>
      <c r="H14" s="114"/>
      <c r="I14" s="114">
        <v>97</v>
      </c>
      <c r="J14" s="114"/>
    </row>
    <row r="15" spans="1:10" ht="15.75">
      <c r="A15" s="112" t="s">
        <v>99</v>
      </c>
      <c r="B15" s="113" t="s">
        <v>100</v>
      </c>
      <c r="C15" s="114"/>
      <c r="D15" s="114"/>
      <c r="E15" s="114"/>
      <c r="F15" s="114"/>
      <c r="G15" s="114"/>
      <c r="H15" s="114"/>
      <c r="I15" s="114">
        <v>50</v>
      </c>
      <c r="J15" s="114"/>
    </row>
    <row r="16" spans="1:10" ht="3.75" customHeight="1">
      <c r="A16" s="115"/>
      <c r="B16" s="114"/>
      <c r="C16" s="114"/>
      <c r="D16" s="114"/>
      <c r="E16" s="114"/>
      <c r="F16" s="114"/>
      <c r="G16" s="114"/>
      <c r="H16" s="114"/>
      <c r="I16" s="114"/>
      <c r="J16" s="114"/>
    </row>
    <row r="17" spans="1:10" ht="47.25" customHeight="1">
      <c r="A17" s="115"/>
      <c r="B17" s="116" t="s">
        <v>101</v>
      </c>
      <c r="C17" s="116"/>
      <c r="D17" s="116"/>
      <c r="E17" s="116"/>
      <c r="F17" s="116"/>
      <c r="G17" s="116"/>
      <c r="H17" s="114"/>
      <c r="I17" s="114"/>
      <c r="J17" s="114"/>
    </row>
    <row r="18" spans="1:10" ht="3.75" customHeight="1">
      <c r="A18" s="115"/>
      <c r="B18" s="117"/>
      <c r="C18" s="117"/>
      <c r="D18" s="117"/>
      <c r="E18" s="117"/>
      <c r="F18" s="117"/>
      <c r="G18" s="117"/>
      <c r="H18" s="114"/>
      <c r="I18" s="114"/>
      <c r="J18" s="114"/>
    </row>
    <row r="19" spans="1:10" ht="34.5" customHeight="1">
      <c r="A19" s="115"/>
      <c r="B19" s="116" t="s">
        <v>102</v>
      </c>
      <c r="C19" s="116"/>
      <c r="D19" s="116"/>
      <c r="E19" s="116"/>
      <c r="F19" s="116"/>
      <c r="G19" s="116"/>
      <c r="H19" s="114"/>
      <c r="I19" s="114"/>
      <c r="J19" s="114"/>
    </row>
    <row r="20" spans="1:10" ht="3.75" customHeight="1">
      <c r="A20" s="115"/>
      <c r="B20" s="117"/>
      <c r="C20" s="117"/>
      <c r="D20" s="117"/>
      <c r="E20" s="117"/>
      <c r="F20" s="117"/>
      <c r="G20" s="117"/>
      <c r="H20" s="114"/>
      <c r="I20" s="114"/>
      <c r="J20" s="114"/>
    </row>
    <row r="21" spans="1:10" ht="15.75" customHeight="1">
      <c r="A21" s="112" t="s">
        <v>103</v>
      </c>
      <c r="B21" s="113" t="s">
        <v>104</v>
      </c>
      <c r="C21" s="114"/>
      <c r="D21" s="114"/>
      <c r="E21" s="114"/>
      <c r="F21" s="114"/>
      <c r="G21" s="114"/>
      <c r="H21" s="114"/>
      <c r="I21" s="114"/>
      <c r="J21" s="114"/>
    </row>
    <row r="22" spans="1:10" ht="3.75" customHeight="1">
      <c r="A22" s="112"/>
      <c r="B22" s="113"/>
      <c r="C22" s="114"/>
      <c r="D22" s="114"/>
      <c r="E22" s="114"/>
      <c r="F22" s="114"/>
      <c r="G22" s="114"/>
      <c r="H22" s="114"/>
      <c r="I22" s="114"/>
      <c r="J22" s="114"/>
    </row>
    <row r="23" spans="1:12" ht="12" customHeight="1">
      <c r="A23" s="119"/>
      <c r="B23" s="116" t="s">
        <v>105</v>
      </c>
      <c r="C23" s="116"/>
      <c r="D23" s="116"/>
      <c r="E23" s="116"/>
      <c r="F23" s="116"/>
      <c r="G23" s="116"/>
      <c r="H23" s="116"/>
      <c r="I23" s="117"/>
      <c r="J23" s="117"/>
      <c r="K23" s="48"/>
      <c r="L23" s="48"/>
    </row>
    <row r="24" spans="1:12" ht="36.75" customHeight="1">
      <c r="A24" s="119"/>
      <c r="B24" s="116"/>
      <c r="C24" s="116"/>
      <c r="D24" s="116"/>
      <c r="E24" s="116"/>
      <c r="F24" s="116"/>
      <c r="G24" s="116"/>
      <c r="H24" s="116"/>
      <c r="I24" s="117"/>
      <c r="J24" s="117"/>
      <c r="K24" s="48"/>
      <c r="L24" s="48"/>
    </row>
    <row r="25" spans="1:12" ht="6" customHeight="1" hidden="1">
      <c r="A25" s="119"/>
      <c r="B25" s="117"/>
      <c r="C25" s="117"/>
      <c r="D25" s="117"/>
      <c r="E25" s="117"/>
      <c r="F25" s="117"/>
      <c r="G25" s="117"/>
      <c r="H25" s="117"/>
      <c r="I25" s="117"/>
      <c r="J25" s="117"/>
      <c r="K25" s="48"/>
      <c r="L25" s="48"/>
    </row>
    <row r="26" spans="1:12" ht="3.75" customHeight="1">
      <c r="A26" s="115"/>
      <c r="B26" s="114"/>
      <c r="C26" s="114"/>
      <c r="D26" s="114"/>
      <c r="E26" s="114"/>
      <c r="F26" s="114"/>
      <c r="G26" s="114"/>
      <c r="H26" s="114"/>
      <c r="I26" s="114"/>
      <c r="J26" s="114"/>
      <c r="K26" s="48"/>
      <c r="L26" s="48"/>
    </row>
    <row r="27" spans="1:12" ht="32.25" customHeight="1">
      <c r="A27" s="115"/>
      <c r="B27" s="116" t="s">
        <v>106</v>
      </c>
      <c r="C27" s="120"/>
      <c r="D27" s="120"/>
      <c r="E27" s="120"/>
      <c r="F27" s="120"/>
      <c r="G27" s="120"/>
      <c r="H27" s="120"/>
      <c r="I27" s="117"/>
      <c r="J27" s="117"/>
      <c r="K27" s="48"/>
      <c r="L27" s="48"/>
    </row>
    <row r="28" spans="1:12" ht="3.75" customHeight="1">
      <c r="A28" s="115"/>
      <c r="B28" s="114"/>
      <c r="C28" s="114"/>
      <c r="D28" s="114"/>
      <c r="E28" s="114"/>
      <c r="F28" s="114"/>
      <c r="G28" s="114"/>
      <c r="H28" s="114"/>
      <c r="I28" s="114"/>
      <c r="J28" s="114"/>
      <c r="K28" s="48"/>
      <c r="L28" s="48"/>
    </row>
    <row r="29" spans="1:10" ht="15" customHeight="1">
      <c r="A29" s="115"/>
      <c r="B29" s="116" t="s">
        <v>107</v>
      </c>
      <c r="C29" s="116"/>
      <c r="D29" s="116"/>
      <c r="E29" s="116"/>
      <c r="F29" s="116"/>
      <c r="G29" s="116"/>
      <c r="H29" s="116"/>
      <c r="I29" s="117"/>
      <c r="J29" s="117"/>
    </row>
    <row r="30" spans="1:25" ht="37.5" customHeight="1">
      <c r="A30" s="115"/>
      <c r="B30" s="116"/>
      <c r="C30" s="116"/>
      <c r="D30" s="116"/>
      <c r="E30" s="116"/>
      <c r="F30" s="116"/>
      <c r="G30" s="116"/>
      <c r="H30" s="116"/>
      <c r="I30" s="117"/>
      <c r="J30" s="117"/>
      <c r="O30" s="48"/>
      <c r="P30" s="48"/>
      <c r="Q30" s="48"/>
      <c r="R30" s="48"/>
      <c r="S30" s="48"/>
      <c r="T30" s="48"/>
      <c r="U30" s="48"/>
      <c r="V30" s="48"/>
      <c r="W30" s="48"/>
      <c r="X30" s="48"/>
      <c r="Y30" s="48"/>
    </row>
    <row r="31" spans="1:25" ht="3.75" customHeight="1">
      <c r="A31" s="115"/>
      <c r="B31" s="117"/>
      <c r="C31" s="117"/>
      <c r="D31" s="117"/>
      <c r="E31" s="117"/>
      <c r="F31" s="117"/>
      <c r="G31" s="117"/>
      <c r="H31" s="117"/>
      <c r="I31" s="117"/>
      <c r="J31" s="117"/>
      <c r="O31" s="48"/>
      <c r="P31" s="48"/>
      <c r="Q31" s="48"/>
      <c r="R31" s="48"/>
      <c r="S31" s="48"/>
      <c r="T31" s="48"/>
      <c r="U31" s="48"/>
      <c r="V31" s="48"/>
      <c r="W31" s="48"/>
      <c r="X31" s="48"/>
      <c r="Y31" s="48"/>
    </row>
    <row r="32" spans="1:25" ht="15.75">
      <c r="A32" s="112" t="s">
        <v>108</v>
      </c>
      <c r="B32" s="113" t="s">
        <v>109</v>
      </c>
      <c r="C32" s="117"/>
      <c r="D32" s="117"/>
      <c r="E32" s="117"/>
      <c r="F32" s="117"/>
      <c r="G32" s="117"/>
      <c r="H32" s="117"/>
      <c r="I32" s="117"/>
      <c r="J32" s="117"/>
      <c r="O32" s="48"/>
      <c r="P32" s="48"/>
      <c r="Q32" s="48"/>
      <c r="R32" s="48"/>
      <c r="S32" s="48"/>
      <c r="T32" s="48"/>
      <c r="U32" s="48"/>
      <c r="V32" s="48"/>
      <c r="W32" s="48"/>
      <c r="X32" s="48"/>
      <c r="Y32" s="48"/>
    </row>
    <row r="33" spans="1:25" ht="3.75" customHeight="1">
      <c r="A33" s="115"/>
      <c r="B33" s="117"/>
      <c r="C33" s="117"/>
      <c r="D33" s="117"/>
      <c r="E33" s="117"/>
      <c r="F33" s="117"/>
      <c r="G33" s="117"/>
      <c r="H33" s="117"/>
      <c r="I33" s="117"/>
      <c r="J33" s="117"/>
      <c r="O33" s="48"/>
      <c r="P33" s="48"/>
      <c r="Q33" s="48"/>
      <c r="R33" s="48"/>
      <c r="S33" s="48"/>
      <c r="T33" s="48"/>
      <c r="U33" s="48"/>
      <c r="V33" s="48"/>
      <c r="W33" s="48"/>
      <c r="X33" s="48"/>
      <c r="Y33" s="48"/>
    </row>
    <row r="34" spans="1:25" ht="15.75">
      <c r="A34" s="115"/>
      <c r="B34" s="121" t="s">
        <v>110</v>
      </c>
      <c r="C34" s="121"/>
      <c r="D34" s="121"/>
      <c r="E34" s="121"/>
      <c r="F34" s="121"/>
      <c r="G34" s="121"/>
      <c r="H34" s="121"/>
      <c r="I34" s="117"/>
      <c r="J34" s="117"/>
      <c r="O34" s="48"/>
      <c r="P34" s="48"/>
      <c r="Q34" s="48"/>
      <c r="R34" s="48"/>
      <c r="S34" s="48"/>
      <c r="T34" s="48"/>
      <c r="U34" s="48"/>
      <c r="V34" s="48"/>
      <c r="W34" s="48"/>
      <c r="X34" s="48"/>
      <c r="Y34" s="48"/>
    </row>
    <row r="35" spans="1:25" ht="3.75" customHeight="1">
      <c r="A35" s="115"/>
      <c r="B35" s="117"/>
      <c r="C35" s="117"/>
      <c r="D35" s="117"/>
      <c r="E35" s="117"/>
      <c r="F35" s="117"/>
      <c r="G35" s="117"/>
      <c r="H35" s="117"/>
      <c r="I35" s="117"/>
      <c r="J35" s="117"/>
      <c r="O35" s="48"/>
      <c r="P35" s="48"/>
      <c r="Q35" s="48"/>
      <c r="R35" s="48"/>
      <c r="S35" s="48"/>
      <c r="T35" s="48"/>
      <c r="U35" s="48"/>
      <c r="V35" s="48"/>
      <c r="W35" s="48"/>
      <c r="X35" s="48"/>
      <c r="Y35" s="48"/>
    </row>
    <row r="36" spans="1:10" ht="15.75">
      <c r="A36" s="112">
        <v>2.5</v>
      </c>
      <c r="B36" s="122" t="s">
        <v>111</v>
      </c>
      <c r="C36" s="122"/>
      <c r="D36" s="114"/>
      <c r="E36" s="114"/>
      <c r="F36" s="114"/>
      <c r="G36" s="114"/>
      <c r="H36" s="114"/>
      <c r="I36" s="114"/>
      <c r="J36" s="114"/>
    </row>
    <row r="37" spans="1:10" ht="3.75" customHeight="1">
      <c r="A37" s="115"/>
      <c r="B37" s="114"/>
      <c r="C37" s="114"/>
      <c r="D37" s="114"/>
      <c r="E37" s="114"/>
      <c r="F37" s="114"/>
      <c r="G37" s="114"/>
      <c r="H37" s="114"/>
      <c r="I37" s="114"/>
      <c r="J37" s="114"/>
    </row>
    <row r="38" spans="1:12" ht="63" customHeight="1">
      <c r="A38" s="115"/>
      <c r="B38" s="116" t="s">
        <v>242</v>
      </c>
      <c r="C38" s="116"/>
      <c r="D38" s="116"/>
      <c r="E38" s="116"/>
      <c r="F38" s="116"/>
      <c r="G38" s="116"/>
      <c r="H38" s="116"/>
      <c r="I38" s="117"/>
      <c r="J38" s="117"/>
      <c r="K38" s="48"/>
      <c r="L38" s="48"/>
    </row>
    <row r="39" spans="1:10" ht="15" customHeight="1" hidden="1">
      <c r="A39" s="115"/>
      <c r="B39" s="117"/>
      <c r="C39" s="117"/>
      <c r="D39" s="117"/>
      <c r="E39" s="117"/>
      <c r="F39" s="117"/>
      <c r="G39" s="117"/>
      <c r="H39" s="117"/>
      <c r="I39" s="117"/>
      <c r="J39" s="117"/>
    </row>
    <row r="40" spans="1:10" ht="3.75" customHeight="1">
      <c r="A40" s="115"/>
      <c r="B40" s="117"/>
      <c r="C40" s="117"/>
      <c r="D40" s="117"/>
      <c r="E40" s="117"/>
      <c r="F40" s="117"/>
      <c r="G40" s="117"/>
      <c r="H40" s="117"/>
      <c r="I40" s="117"/>
      <c r="J40" s="117"/>
    </row>
    <row r="41" spans="1:10" ht="15.75">
      <c r="A41" s="112">
        <v>2.6</v>
      </c>
      <c r="B41" s="113" t="s">
        <v>112</v>
      </c>
      <c r="C41" s="114"/>
      <c r="D41" s="114"/>
      <c r="E41" s="114"/>
      <c r="F41" s="114"/>
      <c r="G41" s="114"/>
      <c r="H41" s="114"/>
      <c r="I41" s="114"/>
      <c r="J41" s="114"/>
    </row>
    <row r="42" spans="1:10" ht="3.75" customHeight="1">
      <c r="A42" s="112"/>
      <c r="B42" s="113"/>
      <c r="C42" s="114"/>
      <c r="D42" s="114"/>
      <c r="E42" s="114"/>
      <c r="F42" s="114"/>
      <c r="G42" s="114"/>
      <c r="H42" s="114"/>
      <c r="I42" s="114"/>
      <c r="J42" s="114"/>
    </row>
    <row r="43" spans="1:10" ht="34.5" customHeight="1">
      <c r="A43" s="115"/>
      <c r="B43" s="116" t="s">
        <v>113</v>
      </c>
      <c r="C43" s="116"/>
      <c r="D43" s="116"/>
      <c r="E43" s="116"/>
      <c r="F43" s="116"/>
      <c r="G43" s="116"/>
      <c r="H43" s="114"/>
      <c r="I43" s="114"/>
      <c r="J43" s="114"/>
    </row>
    <row r="44" spans="1:10" ht="3.75" customHeight="1">
      <c r="A44" s="115"/>
      <c r="B44" s="117"/>
      <c r="C44" s="117"/>
      <c r="D44" s="117"/>
      <c r="E44" s="117"/>
      <c r="F44" s="117"/>
      <c r="G44" s="117"/>
      <c r="H44" s="114"/>
      <c r="I44" s="114"/>
      <c r="J44" s="114"/>
    </row>
    <row r="45" spans="1:10" ht="32.25" customHeight="1">
      <c r="A45" s="115"/>
      <c r="B45" s="116" t="s">
        <v>114</v>
      </c>
      <c r="C45" s="116"/>
      <c r="D45" s="116"/>
      <c r="E45" s="116"/>
      <c r="F45" s="116"/>
      <c r="G45" s="116"/>
      <c r="H45" s="116"/>
      <c r="I45" s="117"/>
      <c r="J45" s="117"/>
    </row>
    <row r="46" spans="1:10" ht="3.75" customHeight="1" hidden="1">
      <c r="A46" s="112"/>
      <c r="B46" s="116"/>
      <c r="C46" s="116"/>
      <c r="D46" s="116"/>
      <c r="E46" s="116"/>
      <c r="F46" s="116"/>
      <c r="G46" s="116"/>
      <c r="H46" s="116"/>
      <c r="I46" s="117"/>
      <c r="J46" s="117"/>
    </row>
    <row r="47" spans="1:10" ht="0.75" customHeight="1" hidden="1">
      <c r="A47" s="115"/>
      <c r="B47" s="116"/>
      <c r="C47" s="116"/>
      <c r="D47" s="116"/>
      <c r="E47" s="116"/>
      <c r="F47" s="116"/>
      <c r="G47" s="116"/>
      <c r="H47" s="116"/>
      <c r="I47" s="117"/>
      <c r="J47" s="117"/>
    </row>
    <row r="48" spans="1:10" ht="3.75" customHeight="1" hidden="1">
      <c r="A48" s="115"/>
      <c r="B48" s="116"/>
      <c r="C48" s="116"/>
      <c r="D48" s="116"/>
      <c r="E48" s="116"/>
      <c r="F48" s="116"/>
      <c r="G48" s="116"/>
      <c r="H48" s="116"/>
      <c r="I48" s="114"/>
      <c r="J48" s="114"/>
    </row>
    <row r="49" spans="1:10" ht="15.75">
      <c r="A49" s="47"/>
      <c r="B49" s="46"/>
      <c r="C49" s="46"/>
      <c r="D49" s="46"/>
      <c r="E49" s="46"/>
      <c r="F49" s="46"/>
      <c r="G49" s="46"/>
      <c r="H49" s="46"/>
      <c r="I49" s="46"/>
      <c r="J49" s="46"/>
    </row>
    <row r="50" spans="1:10" ht="15.75">
      <c r="A50" s="47"/>
      <c r="B50" s="46"/>
      <c r="C50" s="46"/>
      <c r="D50" s="46"/>
      <c r="E50" s="46"/>
      <c r="F50" s="46"/>
      <c r="G50" s="46"/>
      <c r="H50" s="46"/>
      <c r="I50" s="46"/>
      <c r="J50" s="46"/>
    </row>
    <row r="51" spans="1:10" ht="15.75">
      <c r="A51" s="47"/>
      <c r="B51" s="46"/>
      <c r="C51" s="46"/>
      <c r="D51" s="46"/>
      <c r="E51" s="46"/>
      <c r="F51" s="46"/>
      <c r="G51" s="46"/>
      <c r="H51" s="46"/>
      <c r="I51" s="46"/>
      <c r="J51" s="46"/>
    </row>
    <row r="52" spans="1:10" ht="15.75">
      <c r="A52" s="47"/>
      <c r="B52" s="46"/>
      <c r="C52" s="46"/>
      <c r="D52" s="46"/>
      <c r="E52" s="46"/>
      <c r="F52" s="46"/>
      <c r="G52" s="46"/>
      <c r="H52" s="46"/>
      <c r="I52" s="46"/>
      <c r="J52" s="46"/>
    </row>
    <row r="53" spans="1:10" ht="15.75">
      <c r="A53" s="47"/>
      <c r="B53" s="46"/>
      <c r="C53" s="46"/>
      <c r="D53" s="46"/>
      <c r="E53" s="46"/>
      <c r="F53" s="46"/>
      <c r="G53" s="46"/>
      <c r="H53" s="46"/>
      <c r="I53" s="46"/>
      <c r="J53" s="46"/>
    </row>
    <row r="54" spans="1:10" ht="15.75">
      <c r="A54" s="47"/>
      <c r="B54" s="46"/>
      <c r="C54" s="46"/>
      <c r="D54" s="46"/>
      <c r="E54" s="46"/>
      <c r="F54" s="46"/>
      <c r="G54" s="46"/>
      <c r="H54" s="46"/>
      <c r="I54" s="46"/>
      <c r="J54" s="46"/>
    </row>
    <row r="55" spans="1:10" ht="15.75">
      <c r="A55" s="47"/>
      <c r="B55" s="46"/>
      <c r="C55" s="46"/>
      <c r="D55" s="46"/>
      <c r="E55" s="46"/>
      <c r="F55" s="46"/>
      <c r="G55" s="46"/>
      <c r="H55" s="46"/>
      <c r="I55" s="46"/>
      <c r="J55" s="46"/>
    </row>
    <row r="56" spans="1:10" ht="15.75">
      <c r="A56" s="47"/>
      <c r="B56" s="46"/>
      <c r="C56" s="46"/>
      <c r="D56" s="46"/>
      <c r="E56" s="46"/>
      <c r="F56" s="46"/>
      <c r="G56" s="46"/>
      <c r="H56" s="46"/>
      <c r="I56" s="46"/>
      <c r="J56" s="46"/>
    </row>
    <row r="57" spans="1:10" ht="15.75">
      <c r="A57" s="47"/>
      <c r="B57" s="46"/>
      <c r="C57" s="46"/>
      <c r="D57" s="46"/>
      <c r="E57" s="46"/>
      <c r="F57" s="46"/>
      <c r="G57" s="46"/>
      <c r="H57" s="46"/>
      <c r="I57" s="46"/>
      <c r="J57" s="46"/>
    </row>
    <row r="58" spans="1:10" ht="15.75">
      <c r="A58" s="47"/>
      <c r="B58" s="46"/>
      <c r="C58" s="46"/>
      <c r="D58" s="46"/>
      <c r="E58" s="46"/>
      <c r="F58" s="46"/>
      <c r="G58" s="46"/>
      <c r="H58" s="46"/>
      <c r="I58" s="46"/>
      <c r="J58" s="46"/>
    </row>
    <row r="59" spans="1:10" ht="15.75">
      <c r="A59" s="47"/>
      <c r="B59" s="46"/>
      <c r="C59" s="46"/>
      <c r="D59" s="46"/>
      <c r="E59" s="46"/>
      <c r="F59" s="46"/>
      <c r="G59" s="46"/>
      <c r="H59" s="46"/>
      <c r="I59" s="46"/>
      <c r="J59" s="46"/>
    </row>
    <row r="60" spans="1:10" ht="15.75">
      <c r="A60" s="47"/>
      <c r="B60" s="46"/>
      <c r="C60" s="46"/>
      <c r="D60" s="46"/>
      <c r="E60" s="46"/>
      <c r="F60" s="46"/>
      <c r="G60" s="46"/>
      <c r="H60" s="46"/>
      <c r="I60" s="46"/>
      <c r="J60" s="46"/>
    </row>
    <row r="61" spans="1:10" ht="15.75">
      <c r="A61" s="47"/>
      <c r="B61" s="46"/>
      <c r="C61" s="46"/>
      <c r="D61" s="46"/>
      <c r="E61" s="46"/>
      <c r="F61" s="46"/>
      <c r="G61" s="46"/>
      <c r="H61" s="46"/>
      <c r="I61" s="46"/>
      <c r="J61" s="46"/>
    </row>
    <row r="62" spans="1:10" ht="15.75">
      <c r="A62" s="46"/>
      <c r="B62" s="46"/>
      <c r="C62" s="46"/>
      <c r="D62" s="46"/>
      <c r="E62" s="46"/>
      <c r="F62" s="46"/>
      <c r="G62" s="46"/>
      <c r="H62" s="46"/>
      <c r="I62" s="46"/>
      <c r="J62" s="46"/>
    </row>
    <row r="63" spans="1:10" ht="15.75">
      <c r="A63" s="46"/>
      <c r="B63" s="46"/>
      <c r="C63" s="46"/>
      <c r="D63" s="46"/>
      <c r="E63" s="46"/>
      <c r="F63" s="46"/>
      <c r="G63" s="46"/>
      <c r="H63" s="46"/>
      <c r="I63" s="46"/>
      <c r="J63" s="46"/>
    </row>
  </sheetData>
  <mergeCells count="15">
    <mergeCell ref="A23:A25"/>
    <mergeCell ref="B23:H24"/>
    <mergeCell ref="B27:H27"/>
    <mergeCell ref="B34:H34"/>
    <mergeCell ref="B13:J13"/>
    <mergeCell ref="A2:H2"/>
    <mergeCell ref="B6:H6"/>
    <mergeCell ref="A1:G1"/>
    <mergeCell ref="B17:G17"/>
    <mergeCell ref="B45:H48"/>
    <mergeCell ref="B38:H38"/>
    <mergeCell ref="B29:H30"/>
    <mergeCell ref="B36:C36"/>
    <mergeCell ref="B43:G43"/>
    <mergeCell ref="B19:G19"/>
  </mergeCells>
  <printOptions/>
  <pageMargins left="1" right="0.33" top="1" bottom="0.36" header="0" footer="0"/>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Q27"/>
  <sheetViews>
    <sheetView view="pageBreakPreview" zoomScale="75" zoomScaleSheetLayoutView="75" workbookViewId="0" topLeftCell="A1">
      <selection activeCell="E28" sqref="E28"/>
    </sheetView>
  </sheetViews>
  <sheetFormatPr defaultColWidth="9.00390625" defaultRowHeight="15"/>
  <cols>
    <col min="1" max="1" width="4.375" style="52" customWidth="1"/>
    <col min="2" max="2" width="8.375" style="52" customWidth="1"/>
    <col min="3" max="3" width="14.125" style="52" customWidth="1"/>
    <col min="4" max="4" width="0.74609375" style="52" customWidth="1"/>
    <col min="5" max="5" width="13.00390625" style="52" customWidth="1"/>
    <col min="6" max="6" width="12.375" style="52" customWidth="1"/>
    <col min="7" max="7" width="11.75390625" style="52" bestFit="1" customWidth="1"/>
    <col min="8" max="8" width="14.50390625" style="52" bestFit="1" customWidth="1"/>
    <col min="9" max="9" width="0.5" style="52" customWidth="1"/>
    <col min="10" max="10" width="10.625" style="52" customWidth="1"/>
    <col min="11" max="11" width="13.375" style="52" customWidth="1"/>
    <col min="12" max="13" width="12.375" style="52" customWidth="1"/>
    <col min="14" max="14" width="13.50390625" style="52" customWidth="1"/>
    <col min="15" max="15" width="13.875" style="52" customWidth="1"/>
    <col min="16" max="16" width="12.25390625" style="51" bestFit="1" customWidth="1"/>
    <col min="17" max="17" width="10.75390625" style="51" bestFit="1" customWidth="1"/>
    <col min="18" max="16384" width="9.00390625" style="52" customWidth="1"/>
  </cols>
  <sheetData>
    <row r="1" spans="1:16" ht="15.75">
      <c r="A1" s="123" t="s">
        <v>9</v>
      </c>
      <c r="B1" s="123" t="s">
        <v>115</v>
      </c>
      <c r="C1" s="123"/>
      <c r="D1" s="123"/>
      <c r="E1" s="124"/>
      <c r="F1" s="124"/>
      <c r="G1" s="125"/>
      <c r="H1" s="124"/>
      <c r="I1" s="124"/>
      <c r="J1" s="124"/>
      <c r="K1" s="124"/>
      <c r="L1" s="124"/>
      <c r="M1" s="124"/>
      <c r="N1" s="124"/>
      <c r="O1" s="124"/>
      <c r="P1" s="50"/>
    </row>
    <row r="2" spans="1:16" ht="13.5" customHeight="1">
      <c r="A2" s="123"/>
      <c r="B2" s="123"/>
      <c r="C2" s="123"/>
      <c r="D2" s="123"/>
      <c r="E2" s="124"/>
      <c r="F2" s="124"/>
      <c r="G2" s="124"/>
      <c r="H2" s="124"/>
      <c r="I2" s="124"/>
      <c r="J2" s="124"/>
      <c r="K2" s="124"/>
      <c r="L2" s="124"/>
      <c r="M2" s="124"/>
      <c r="N2" s="124"/>
      <c r="O2" s="124"/>
      <c r="P2" s="50"/>
    </row>
    <row r="3" spans="1:17" s="55" customFormat="1" ht="15.75">
      <c r="A3" s="123"/>
      <c r="B3" s="126" t="s">
        <v>116</v>
      </c>
      <c r="C3" s="126"/>
      <c r="D3" s="127"/>
      <c r="E3" s="128" t="s">
        <v>117</v>
      </c>
      <c r="F3" s="128"/>
      <c r="G3" s="128"/>
      <c r="H3" s="128"/>
      <c r="I3" s="127"/>
      <c r="J3" s="129" t="s">
        <v>118</v>
      </c>
      <c r="K3" s="128" t="s">
        <v>119</v>
      </c>
      <c r="L3" s="128"/>
      <c r="M3" s="128"/>
      <c r="N3" s="128"/>
      <c r="O3" s="127" t="s">
        <v>120</v>
      </c>
      <c r="P3" s="53"/>
      <c r="Q3" s="54"/>
    </row>
    <row r="4" spans="1:17" s="55" customFormat="1" ht="26.25" customHeight="1">
      <c r="A4" s="123"/>
      <c r="B4" s="130"/>
      <c r="C4" s="130"/>
      <c r="D4" s="131"/>
      <c r="E4" s="131" t="s">
        <v>121</v>
      </c>
      <c r="F4" s="129" t="s">
        <v>122</v>
      </c>
      <c r="G4" s="129" t="s">
        <v>123</v>
      </c>
      <c r="H4" s="131" t="s">
        <v>121</v>
      </c>
      <c r="I4" s="131"/>
      <c r="J4" s="132"/>
      <c r="K4" s="131" t="s">
        <v>124</v>
      </c>
      <c r="L4" s="129" t="s">
        <v>122</v>
      </c>
      <c r="M4" s="131" t="s">
        <v>125</v>
      </c>
      <c r="N4" s="131" t="s">
        <v>121</v>
      </c>
      <c r="O4" s="131" t="s">
        <v>126</v>
      </c>
      <c r="P4" s="53"/>
      <c r="Q4" s="54"/>
    </row>
    <row r="5" spans="1:17" s="55" customFormat="1" ht="20.25" customHeight="1" thickBot="1">
      <c r="A5" s="123"/>
      <c r="B5" s="133"/>
      <c r="C5" s="133"/>
      <c r="D5" s="134"/>
      <c r="E5" s="135" t="s">
        <v>127</v>
      </c>
      <c r="F5" s="136"/>
      <c r="G5" s="136"/>
      <c r="H5" s="135" t="s">
        <v>128</v>
      </c>
      <c r="I5" s="134"/>
      <c r="J5" s="137"/>
      <c r="K5" s="135" t="s">
        <v>127</v>
      </c>
      <c r="L5" s="136"/>
      <c r="M5" s="134" t="s">
        <v>129</v>
      </c>
      <c r="N5" s="135" t="s">
        <v>128</v>
      </c>
      <c r="O5" s="135" t="s">
        <v>128</v>
      </c>
      <c r="P5" s="53"/>
      <c r="Q5" s="54"/>
    </row>
    <row r="6" spans="1:17" s="55" customFormat="1" ht="16.5" thickTop="1">
      <c r="A6" s="123"/>
      <c r="B6" s="131"/>
      <c r="C6" s="131"/>
      <c r="D6" s="131"/>
      <c r="E6" s="131" t="s">
        <v>5</v>
      </c>
      <c r="F6" s="131" t="s">
        <v>5</v>
      </c>
      <c r="G6" s="131" t="s">
        <v>5</v>
      </c>
      <c r="H6" s="131" t="s">
        <v>5</v>
      </c>
      <c r="I6" s="131"/>
      <c r="J6" s="131"/>
      <c r="K6" s="131" t="s">
        <v>5</v>
      </c>
      <c r="L6" s="131" t="s">
        <v>5</v>
      </c>
      <c r="M6" s="131" t="s">
        <v>5</v>
      </c>
      <c r="N6" s="131" t="s">
        <v>5</v>
      </c>
      <c r="O6" s="131" t="s">
        <v>5</v>
      </c>
      <c r="P6" s="53"/>
      <c r="Q6" s="54"/>
    </row>
    <row r="7" spans="1:17" s="55" customFormat="1" ht="9" customHeight="1">
      <c r="A7" s="123"/>
      <c r="B7" s="131"/>
      <c r="C7" s="131"/>
      <c r="D7" s="131"/>
      <c r="E7" s="131"/>
      <c r="F7" s="131"/>
      <c r="G7" s="131"/>
      <c r="H7" s="131"/>
      <c r="I7" s="131"/>
      <c r="J7" s="131"/>
      <c r="K7" s="131"/>
      <c r="L7" s="131"/>
      <c r="M7" s="131"/>
      <c r="N7" s="131"/>
      <c r="O7" s="131"/>
      <c r="P7" s="53"/>
      <c r="Q7" s="54"/>
    </row>
    <row r="8" spans="1:16" ht="15.75">
      <c r="A8" s="124"/>
      <c r="B8" s="138" t="s">
        <v>130</v>
      </c>
      <c r="C8" s="138"/>
      <c r="D8" s="139"/>
      <c r="E8" s="125">
        <v>16377389</v>
      </c>
      <c r="F8" s="125">
        <v>0</v>
      </c>
      <c r="G8" s="125">
        <v>123990</v>
      </c>
      <c r="H8" s="125">
        <f>SUM(E8:G8)</f>
        <v>16501379</v>
      </c>
      <c r="I8" s="125">
        <f>SUM(F8:H8)</f>
        <v>16625369</v>
      </c>
      <c r="J8" s="140">
        <v>0.1</v>
      </c>
      <c r="K8" s="125">
        <v>9102263</v>
      </c>
      <c r="L8" s="125"/>
      <c r="M8" s="125">
        <v>1637889</v>
      </c>
      <c r="N8" s="125">
        <f>SUM(K8:M8)</f>
        <v>10740152</v>
      </c>
      <c r="O8" s="125">
        <f>+H8-N8</f>
        <v>5761227</v>
      </c>
      <c r="P8" s="50"/>
    </row>
    <row r="9" spans="1:16" ht="15.75">
      <c r="A9" s="124"/>
      <c r="B9" s="139"/>
      <c r="C9" s="139"/>
      <c r="D9" s="139"/>
      <c r="E9" s="125"/>
      <c r="F9" s="125"/>
      <c r="G9" s="125"/>
      <c r="H9" s="125"/>
      <c r="I9" s="125"/>
      <c r="J9" s="140"/>
      <c r="K9" s="125"/>
      <c r="L9" s="125"/>
      <c r="M9" s="125"/>
      <c r="N9" s="125"/>
      <c r="O9" s="125"/>
      <c r="P9" s="50"/>
    </row>
    <row r="10" spans="1:16" ht="15.75">
      <c r="A10" s="124"/>
      <c r="B10" s="138" t="s">
        <v>131</v>
      </c>
      <c r="C10" s="138"/>
      <c r="D10" s="139"/>
      <c r="E10" s="125">
        <v>2334998</v>
      </c>
      <c r="F10" s="125">
        <v>0</v>
      </c>
      <c r="G10" s="141">
        <v>1637535</v>
      </c>
      <c r="H10" s="125">
        <f>E10+G10+F10</f>
        <v>3972533</v>
      </c>
      <c r="I10" s="125">
        <f>SUM(F10:H10)</f>
        <v>5610068</v>
      </c>
      <c r="J10" s="142">
        <v>0.3333</v>
      </c>
      <c r="K10" s="125">
        <v>569605</v>
      </c>
      <c r="L10" s="125"/>
      <c r="M10" s="125">
        <v>1065575</v>
      </c>
      <c r="N10" s="125">
        <f>SUM(K10:M10)</f>
        <v>1635180</v>
      </c>
      <c r="O10" s="125">
        <f>+H10-N10</f>
        <v>2337353</v>
      </c>
      <c r="P10" s="50"/>
    </row>
    <row r="11" spans="1:16" ht="15.75">
      <c r="A11" s="124"/>
      <c r="B11" s="139"/>
      <c r="C11" s="139"/>
      <c r="D11" s="139"/>
      <c r="E11" s="125"/>
      <c r="F11" s="125"/>
      <c r="G11" s="125"/>
      <c r="H11" s="125"/>
      <c r="I11" s="125"/>
      <c r="J11" s="142"/>
      <c r="K11" s="125"/>
      <c r="L11" s="125"/>
      <c r="M11" s="125"/>
      <c r="N11" s="125"/>
      <c r="O11" s="125"/>
      <c r="P11" s="50"/>
    </row>
    <row r="12" spans="1:16" ht="15.75">
      <c r="A12" s="124"/>
      <c r="B12" s="138" t="s">
        <v>132</v>
      </c>
      <c r="C12" s="138"/>
      <c r="D12" s="139"/>
      <c r="E12" s="125">
        <v>30646456</v>
      </c>
      <c r="F12" s="125">
        <v>0</v>
      </c>
      <c r="G12" s="125">
        <v>268667</v>
      </c>
      <c r="H12" s="125">
        <f>SUM(E12:G12)</f>
        <v>30915123</v>
      </c>
      <c r="I12" s="125">
        <f>SUM(F12:H12)</f>
        <v>31183790</v>
      </c>
      <c r="J12" s="140">
        <v>0.2</v>
      </c>
      <c r="K12" s="125">
        <v>28542468</v>
      </c>
      <c r="L12" s="125"/>
      <c r="M12" s="125">
        <v>886601</v>
      </c>
      <c r="N12" s="125">
        <f>SUM(K12:M12)</f>
        <v>29429069</v>
      </c>
      <c r="O12" s="125">
        <f>+H12-N12</f>
        <v>1486054</v>
      </c>
      <c r="P12" s="50"/>
    </row>
    <row r="13" spans="1:16" ht="15.75">
      <c r="A13" s="124"/>
      <c r="B13" s="139"/>
      <c r="C13" s="139"/>
      <c r="D13" s="139"/>
      <c r="E13" s="125"/>
      <c r="F13" s="125"/>
      <c r="G13" s="125"/>
      <c r="H13" s="125"/>
      <c r="I13" s="125"/>
      <c r="J13" s="140"/>
      <c r="K13" s="125"/>
      <c r="L13" s="125"/>
      <c r="M13" s="125"/>
      <c r="N13" s="125"/>
      <c r="O13" s="125"/>
      <c r="P13" s="50"/>
    </row>
    <row r="14" spans="1:16" ht="15.75">
      <c r="A14" s="124"/>
      <c r="B14" s="138" t="s">
        <v>133</v>
      </c>
      <c r="C14" s="138"/>
      <c r="D14" s="139"/>
      <c r="E14" s="125">
        <v>2904504</v>
      </c>
      <c r="F14" s="125">
        <v>0</v>
      </c>
      <c r="G14" s="125">
        <v>0</v>
      </c>
      <c r="H14" s="125">
        <f>SUM(E14:G14)</f>
        <v>2904504</v>
      </c>
      <c r="I14" s="125">
        <f>SUM(F14:H14)</f>
        <v>2904504</v>
      </c>
      <c r="J14" s="140">
        <v>0.2</v>
      </c>
      <c r="K14" s="125">
        <v>2570888</v>
      </c>
      <c r="L14" s="125"/>
      <c r="M14" s="125">
        <v>119076</v>
      </c>
      <c r="N14" s="125">
        <f>SUM(K14:M14)</f>
        <v>2689964</v>
      </c>
      <c r="O14" s="125">
        <f>+H14-N14</f>
        <v>214540</v>
      </c>
      <c r="P14" s="50"/>
    </row>
    <row r="15" spans="1:16" ht="15.75">
      <c r="A15" s="124"/>
      <c r="B15" s="139"/>
      <c r="C15" s="139"/>
      <c r="D15" s="139"/>
      <c r="E15" s="125"/>
      <c r="F15" s="125"/>
      <c r="G15" s="125"/>
      <c r="H15" s="125"/>
      <c r="I15" s="125"/>
      <c r="J15" s="140"/>
      <c r="K15" s="125"/>
      <c r="L15" s="125"/>
      <c r="M15" s="125"/>
      <c r="N15" s="125"/>
      <c r="O15" s="125"/>
      <c r="P15" s="50"/>
    </row>
    <row r="16" spans="1:16" ht="15.75">
      <c r="A16" s="124"/>
      <c r="B16" s="138" t="s">
        <v>134</v>
      </c>
      <c r="C16" s="138"/>
      <c r="D16" s="139"/>
      <c r="E16" s="125">
        <v>726131</v>
      </c>
      <c r="F16" s="125">
        <v>0</v>
      </c>
      <c r="G16" s="125">
        <v>29471</v>
      </c>
      <c r="H16" s="125">
        <f>SUM(E16:G16)</f>
        <v>755602</v>
      </c>
      <c r="I16" s="125">
        <f>SUM(F16:H16)</f>
        <v>785073</v>
      </c>
      <c r="J16" s="140">
        <v>1</v>
      </c>
      <c r="K16" s="125">
        <v>726131</v>
      </c>
      <c r="L16" s="125"/>
      <c r="M16" s="125">
        <v>29471</v>
      </c>
      <c r="N16" s="125">
        <f>SUM(K16:M16)</f>
        <v>755602</v>
      </c>
      <c r="O16" s="125">
        <f>+H16-N16</f>
        <v>0</v>
      </c>
      <c r="P16" s="50"/>
    </row>
    <row r="17" spans="1:16" ht="6.75" customHeight="1">
      <c r="A17" s="124"/>
      <c r="B17" s="139"/>
      <c r="C17" s="139"/>
      <c r="D17" s="139"/>
      <c r="E17" s="125"/>
      <c r="F17" s="125"/>
      <c r="G17" s="125"/>
      <c r="H17" s="125"/>
      <c r="I17" s="125"/>
      <c r="J17" s="140"/>
      <c r="K17" s="125"/>
      <c r="L17" s="125"/>
      <c r="M17" s="125"/>
      <c r="N17" s="125"/>
      <c r="O17" s="125"/>
      <c r="P17" s="50"/>
    </row>
    <row r="18" spans="1:16" ht="16.5" thickBot="1">
      <c r="A18" s="124"/>
      <c r="B18" s="123"/>
      <c r="C18" s="131" t="s">
        <v>2</v>
      </c>
      <c r="D18" s="124"/>
      <c r="E18" s="143">
        <f>SUM(E8:E16)</f>
        <v>52989478</v>
      </c>
      <c r="F18" s="143">
        <f>SUM(F8:F16)</f>
        <v>0</v>
      </c>
      <c r="G18" s="143">
        <f>SUM(G8:G16)</f>
        <v>2059663</v>
      </c>
      <c r="H18" s="143">
        <f>E18+F18+G18</f>
        <v>55049141</v>
      </c>
      <c r="I18" s="125"/>
      <c r="J18" s="144"/>
      <c r="K18" s="143">
        <f>SUM(K8:K16)</f>
        <v>41511355</v>
      </c>
      <c r="L18" s="143">
        <f>SUM(L8:L16)</f>
        <v>0</v>
      </c>
      <c r="M18" s="143">
        <f>SUM(M8:M16)</f>
        <v>3738612</v>
      </c>
      <c r="N18" s="143">
        <f>SUM(N8:N16)</f>
        <v>45249967</v>
      </c>
      <c r="O18" s="143">
        <f>SUM(O8:O16)</f>
        <v>9799174</v>
      </c>
      <c r="P18" s="50"/>
    </row>
    <row r="19" spans="1:16" ht="16.5" thickTop="1">
      <c r="A19" s="124"/>
      <c r="B19" s="123"/>
      <c r="C19" s="131"/>
      <c r="D19" s="124"/>
      <c r="E19" s="125"/>
      <c r="F19" s="125"/>
      <c r="G19" s="125"/>
      <c r="H19" s="125"/>
      <c r="I19" s="125"/>
      <c r="J19" s="142"/>
      <c r="K19" s="125"/>
      <c r="L19" s="125"/>
      <c r="M19" s="125"/>
      <c r="N19" s="125"/>
      <c r="O19" s="145"/>
      <c r="P19" s="50"/>
    </row>
    <row r="20" spans="1:16" ht="16.5" thickBot="1">
      <c r="A20" s="124"/>
      <c r="B20" s="123"/>
      <c r="C20" s="131" t="s">
        <v>3</v>
      </c>
      <c r="D20" s="124"/>
      <c r="E20" s="146">
        <v>55016269</v>
      </c>
      <c r="F20" s="146">
        <v>-4219311</v>
      </c>
      <c r="G20" s="146">
        <v>2192520</v>
      </c>
      <c r="H20" s="146">
        <v>52989478</v>
      </c>
      <c r="I20" s="145"/>
      <c r="J20" s="147"/>
      <c r="K20" s="146">
        <v>41511101</v>
      </c>
      <c r="L20" s="146">
        <v>-2959341</v>
      </c>
      <c r="M20" s="146">
        <v>2959595</v>
      </c>
      <c r="N20" s="146">
        <v>41511355</v>
      </c>
      <c r="O20" s="146">
        <v>11478123</v>
      </c>
      <c r="P20" s="50"/>
    </row>
    <row r="21" spans="1:16" ht="16.5" thickTop="1">
      <c r="A21" s="124"/>
      <c r="B21" s="123"/>
      <c r="C21" s="124"/>
      <c r="D21" s="124"/>
      <c r="E21" s="124"/>
      <c r="F21" s="124"/>
      <c r="G21" s="124"/>
      <c r="H21" s="124"/>
      <c r="I21" s="124"/>
      <c r="J21" s="124"/>
      <c r="K21" s="124"/>
      <c r="L21" s="124"/>
      <c r="M21" s="124"/>
      <c r="N21" s="124"/>
      <c r="O21" s="124"/>
      <c r="P21" s="50"/>
    </row>
    <row r="22" spans="1:16" ht="39" customHeight="1">
      <c r="A22" s="66" t="s">
        <v>135</v>
      </c>
      <c r="B22" s="148" t="s">
        <v>136</v>
      </c>
      <c r="C22" s="148"/>
      <c r="D22" s="148"/>
      <c r="E22" s="148"/>
      <c r="F22" s="148"/>
      <c r="G22" s="148"/>
      <c r="H22" s="148"/>
      <c r="I22" s="148"/>
      <c r="J22" s="148"/>
      <c r="K22" s="148"/>
      <c r="L22" s="148"/>
      <c r="M22" s="148"/>
      <c r="N22" s="148"/>
      <c r="O22" s="148"/>
      <c r="P22" s="50"/>
    </row>
    <row r="23" spans="1:16" ht="7.5" customHeight="1">
      <c r="A23" s="124"/>
      <c r="B23" s="124"/>
      <c r="C23" s="124"/>
      <c r="D23" s="124"/>
      <c r="E23" s="124"/>
      <c r="F23" s="124"/>
      <c r="G23" s="124"/>
      <c r="H23" s="124"/>
      <c r="I23" s="124"/>
      <c r="J23" s="124"/>
      <c r="K23" s="124"/>
      <c r="L23" s="124"/>
      <c r="M23" s="124"/>
      <c r="N23" s="124"/>
      <c r="O23" s="124"/>
      <c r="P23" s="50"/>
    </row>
    <row r="24" spans="1:16" ht="15.75">
      <c r="A24" s="123" t="s">
        <v>137</v>
      </c>
      <c r="B24" s="149" t="s">
        <v>138</v>
      </c>
      <c r="C24" s="149"/>
      <c r="D24" s="149"/>
      <c r="E24" s="149"/>
      <c r="F24" s="149"/>
      <c r="G24" s="149"/>
      <c r="H24" s="149"/>
      <c r="I24" s="149"/>
      <c r="J24" s="149"/>
      <c r="K24" s="149"/>
      <c r="L24" s="149"/>
      <c r="M24" s="149"/>
      <c r="N24" s="149"/>
      <c r="O24" s="149"/>
      <c r="P24" s="50"/>
    </row>
    <row r="25" spans="1:17" s="58" customFormat="1" ht="15.75">
      <c r="A25" s="131"/>
      <c r="B25" s="131"/>
      <c r="C25" s="131"/>
      <c r="D25" s="131"/>
      <c r="E25" s="131"/>
      <c r="F25" s="131"/>
      <c r="G25" s="131"/>
      <c r="H25" s="131"/>
      <c r="I25" s="131"/>
      <c r="J25" s="130"/>
      <c r="K25" s="130"/>
      <c r="L25" s="131"/>
      <c r="M25" s="131"/>
      <c r="N25" s="131"/>
      <c r="O25" s="131"/>
      <c r="P25" s="56"/>
      <c r="Q25" s="57"/>
    </row>
    <row r="26" spans="1:16" ht="15.75">
      <c r="A26" s="49"/>
      <c r="B26" s="49"/>
      <c r="C26" s="49"/>
      <c r="D26" s="49"/>
      <c r="E26" s="49"/>
      <c r="F26" s="49"/>
      <c r="G26" s="49"/>
      <c r="H26" s="49"/>
      <c r="I26" s="49"/>
      <c r="J26" s="49"/>
      <c r="K26" s="49"/>
      <c r="L26" s="49"/>
      <c r="M26" s="49"/>
      <c r="N26" s="49"/>
      <c r="O26" s="49"/>
      <c r="P26" s="50"/>
    </row>
    <row r="27" spans="1:16" ht="15.75">
      <c r="A27" s="49"/>
      <c r="B27" s="49"/>
      <c r="C27" s="49"/>
      <c r="D27" s="49"/>
      <c r="E27" s="49"/>
      <c r="F27" s="49"/>
      <c r="G27" s="49"/>
      <c r="H27" s="49"/>
      <c r="I27" s="49"/>
      <c r="J27" s="49"/>
      <c r="K27" s="49"/>
      <c r="L27" s="49"/>
      <c r="M27" s="49"/>
      <c r="N27" s="49"/>
      <c r="O27" s="49"/>
      <c r="P27" s="50"/>
    </row>
  </sheetData>
  <mergeCells count="15">
    <mergeCell ref="B3:C5"/>
    <mergeCell ref="E3:H3"/>
    <mergeCell ref="J3:J5"/>
    <mergeCell ref="K3:N3"/>
    <mergeCell ref="F4:F5"/>
    <mergeCell ref="G4:G5"/>
    <mergeCell ref="L4:L5"/>
    <mergeCell ref="B8:C8"/>
    <mergeCell ref="B10:C10"/>
    <mergeCell ref="B12:C12"/>
    <mergeCell ref="B14:C14"/>
    <mergeCell ref="B16:C16"/>
    <mergeCell ref="B22:O22"/>
    <mergeCell ref="B24:O24"/>
    <mergeCell ref="J25:K25"/>
  </mergeCells>
  <printOptions/>
  <pageMargins left="0.75" right="0.75" top="1" bottom="1" header="0.5" footer="0.5"/>
  <pageSetup horizontalDpi="600" verticalDpi="600" orientation="landscape" scale="71"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G165"/>
  <sheetViews>
    <sheetView tabSelected="1" view="pageBreakPreview" zoomScale="95" zoomScaleNormal="75" zoomScaleSheetLayoutView="95" workbookViewId="0" topLeftCell="A132">
      <selection activeCell="D154" sqref="D154"/>
    </sheetView>
  </sheetViews>
  <sheetFormatPr defaultColWidth="9.00390625" defaultRowHeight="15"/>
  <cols>
    <col min="1" max="1" width="4.375" style="59" customWidth="1"/>
    <col min="2" max="2" width="54.00390625" style="61" customWidth="1"/>
    <col min="3" max="3" width="0.6171875" style="60" customWidth="1"/>
    <col min="4" max="4" width="12.125" style="21" customWidth="1"/>
    <col min="5" max="5" width="0.875" style="21" customWidth="1"/>
    <col min="6" max="6" width="14.375" style="21" customWidth="1"/>
    <col min="7" max="16384" width="9.00390625" style="21" customWidth="1"/>
  </cols>
  <sheetData>
    <row r="1" spans="1:6" ht="15.75">
      <c r="A1" s="150"/>
      <c r="B1" s="151"/>
      <c r="C1" s="152"/>
      <c r="D1" s="67" t="s">
        <v>2</v>
      </c>
      <c r="E1" s="66"/>
      <c r="F1" s="67" t="s">
        <v>3</v>
      </c>
    </row>
    <row r="2" spans="1:6" ht="16.5" customHeight="1">
      <c r="A2" s="150"/>
      <c r="B2" s="153"/>
      <c r="C2" s="152"/>
      <c r="D2" s="102" t="s">
        <v>5</v>
      </c>
      <c r="E2" s="71"/>
      <c r="F2" s="102" t="s">
        <v>5</v>
      </c>
    </row>
    <row r="3" spans="1:6" ht="24" customHeight="1">
      <c r="A3" s="153" t="s">
        <v>139</v>
      </c>
      <c r="B3" s="154" t="s">
        <v>140</v>
      </c>
      <c r="C3" s="152"/>
      <c r="D3" s="155"/>
      <c r="E3" s="156"/>
      <c r="F3" s="155"/>
    </row>
    <row r="4" spans="1:6" ht="15.75">
      <c r="A4" s="153"/>
      <c r="B4" s="157" t="s">
        <v>141</v>
      </c>
      <c r="C4" s="157"/>
      <c r="D4" s="157"/>
      <c r="E4" s="157"/>
      <c r="F4" s="157"/>
    </row>
    <row r="5" spans="1:6" ht="13.5" customHeight="1">
      <c r="A5" s="150"/>
      <c r="B5" s="153"/>
      <c r="C5" s="152"/>
      <c r="D5" s="102"/>
      <c r="E5" s="71"/>
      <c r="F5" s="102"/>
    </row>
    <row r="6" spans="1:6" ht="33.75" customHeight="1">
      <c r="A6" s="153" t="s">
        <v>142</v>
      </c>
      <c r="B6" s="154" t="s">
        <v>143</v>
      </c>
      <c r="C6" s="79"/>
      <c r="D6" s="79"/>
      <c r="E6" s="79"/>
      <c r="F6" s="79"/>
    </row>
    <row r="7" spans="1:6" ht="9" customHeight="1">
      <c r="A7" s="153"/>
      <c r="B7" s="79"/>
      <c r="C7" s="79"/>
      <c r="D7" s="79"/>
      <c r="E7" s="79"/>
      <c r="F7" s="79"/>
    </row>
    <row r="8" spans="1:6" ht="16.5" customHeight="1">
      <c r="A8" s="153"/>
      <c r="B8" s="79" t="s">
        <v>144</v>
      </c>
      <c r="C8" s="79"/>
      <c r="D8" s="79"/>
      <c r="E8" s="79"/>
      <c r="F8" s="79"/>
    </row>
    <row r="9" spans="1:6" ht="7.5" customHeight="1">
      <c r="A9" s="153"/>
      <c r="B9" s="153"/>
      <c r="C9" s="152"/>
      <c r="D9" s="72"/>
      <c r="E9" s="71"/>
      <c r="F9" s="71"/>
    </row>
    <row r="10" spans="1:6" ht="14.25" customHeight="1">
      <c r="A10" s="153"/>
      <c r="B10" s="158" t="s">
        <v>145</v>
      </c>
      <c r="C10" s="159"/>
      <c r="D10" s="160">
        <f>'[1]Acc.Gping 2006'!G71</f>
        <v>0</v>
      </c>
      <c r="E10" s="161"/>
      <c r="F10" s="160">
        <v>2998000</v>
      </c>
    </row>
    <row r="11" spans="1:6" ht="16.5" customHeight="1">
      <c r="A11" s="153"/>
      <c r="B11" s="162" t="s">
        <v>146</v>
      </c>
      <c r="C11" s="152"/>
      <c r="D11" s="90">
        <f>'[1]Acc.Gping 2006'!G52</f>
        <v>9318745</v>
      </c>
      <c r="E11" s="163"/>
      <c r="F11" s="164">
        <v>8996141</v>
      </c>
    </row>
    <row r="12" spans="1:6" ht="16.5" customHeight="1">
      <c r="A12" s="153"/>
      <c r="B12" s="150"/>
      <c r="C12" s="152"/>
      <c r="D12" s="72">
        <f>'[1]Acc.Gping 2006'!G54</f>
        <v>0</v>
      </c>
      <c r="E12" s="78"/>
      <c r="F12" s="72">
        <v>220600</v>
      </c>
    </row>
    <row r="13" spans="1:6" ht="16.5" customHeight="1">
      <c r="A13" s="150"/>
      <c r="B13" s="71" t="s">
        <v>147</v>
      </c>
      <c r="C13" s="152"/>
      <c r="D13" s="78">
        <f>'[1]Acc.Gping 2006'!G64</f>
        <v>293094</v>
      </c>
      <c r="E13" s="78"/>
      <c r="F13" s="78">
        <v>179505</v>
      </c>
    </row>
    <row r="14" spans="1:6" ht="16.5" customHeight="1">
      <c r="A14" s="150"/>
      <c r="B14" s="150" t="s">
        <v>148</v>
      </c>
      <c r="C14" s="152"/>
      <c r="D14" s="78">
        <f>'[1]Acc.Gping 2006'!G74</f>
        <v>160677</v>
      </c>
      <c r="E14" s="78"/>
      <c r="F14" s="78">
        <v>24893</v>
      </c>
    </row>
    <row r="15" spans="1:6" ht="16.5" customHeight="1">
      <c r="A15" s="150"/>
      <c r="B15" s="150" t="s">
        <v>149</v>
      </c>
      <c r="C15" s="152"/>
      <c r="D15" s="78">
        <f>'[1]Acc.Gping 2006'!G98</f>
        <v>401400</v>
      </c>
      <c r="E15" s="78"/>
      <c r="F15" s="78">
        <v>396400</v>
      </c>
    </row>
    <row r="16" spans="1:6" ht="4.5" customHeight="1">
      <c r="A16" s="150"/>
      <c r="B16" s="71"/>
      <c r="C16" s="71"/>
      <c r="D16" s="71"/>
      <c r="E16" s="78"/>
      <c r="F16" s="78">
        <v>0</v>
      </c>
    </row>
    <row r="17" spans="1:6" ht="16.5" customHeight="1" thickBot="1">
      <c r="A17" s="150"/>
      <c r="B17" s="153"/>
      <c r="C17" s="152"/>
      <c r="D17" s="92">
        <f>SUM(D10:D15)</f>
        <v>10173916</v>
      </c>
      <c r="E17" s="72"/>
      <c r="F17" s="92">
        <f>SUM(F10:F15)</f>
        <v>12815539</v>
      </c>
    </row>
    <row r="18" spans="1:6" ht="12" customHeight="1" thickTop="1">
      <c r="A18" s="150"/>
      <c r="B18" s="153"/>
      <c r="C18" s="152"/>
      <c r="D18" s="78"/>
      <c r="E18" s="72"/>
      <c r="F18" s="78"/>
    </row>
    <row r="19" spans="1:6" ht="16.5" customHeight="1">
      <c r="A19" s="153" t="s">
        <v>150</v>
      </c>
      <c r="B19" s="153" t="s">
        <v>151</v>
      </c>
      <c r="C19" s="152"/>
      <c r="D19" s="156"/>
      <c r="E19" s="71"/>
      <c r="F19" s="71"/>
    </row>
    <row r="20" spans="1:6" ht="8.25" customHeight="1">
      <c r="A20" s="153"/>
      <c r="B20" s="153"/>
      <c r="C20" s="152"/>
      <c r="D20" s="71"/>
      <c r="E20" s="71"/>
      <c r="F20" s="71"/>
    </row>
    <row r="21" spans="1:6" ht="16.5" customHeight="1">
      <c r="A21" s="153"/>
      <c r="B21" s="150" t="s">
        <v>152</v>
      </c>
      <c r="C21" s="152"/>
      <c r="D21" s="72">
        <f>'[1]Acc.Gping 2006'!G100</f>
        <v>0</v>
      </c>
      <c r="E21" s="71"/>
      <c r="F21" s="78">
        <v>0</v>
      </c>
    </row>
    <row r="22" spans="1:6" ht="16.5" customHeight="1">
      <c r="A22" s="150"/>
      <c r="B22" s="150" t="s">
        <v>153</v>
      </c>
      <c r="C22" s="152"/>
      <c r="D22" s="78">
        <f>'[1]Acc.Gping 2006'!G107</f>
        <v>75607</v>
      </c>
      <c r="E22" s="72"/>
      <c r="F22" s="78">
        <v>53875753</v>
      </c>
    </row>
    <row r="23" spans="1:6" ht="4.5" customHeight="1">
      <c r="A23" s="150"/>
      <c r="B23" s="153"/>
      <c r="C23" s="152"/>
      <c r="D23" s="72"/>
      <c r="E23" s="72"/>
      <c r="F23" s="72"/>
    </row>
    <row r="24" spans="1:6" ht="16.5" customHeight="1" thickBot="1">
      <c r="A24" s="150"/>
      <c r="B24" s="153"/>
      <c r="C24" s="152"/>
      <c r="D24" s="92">
        <f>D21+D22</f>
        <v>75607</v>
      </c>
      <c r="E24" s="72"/>
      <c r="F24" s="92">
        <f>F21+F22</f>
        <v>53875753</v>
      </c>
    </row>
    <row r="25" spans="1:6" ht="12" customHeight="1" thickTop="1">
      <c r="A25" s="150"/>
      <c r="B25" s="153"/>
      <c r="C25" s="152"/>
      <c r="D25" s="78"/>
      <c r="E25" s="72"/>
      <c r="F25" s="78"/>
    </row>
    <row r="26" spans="1:6" ht="16.5" customHeight="1" hidden="1">
      <c r="A26" s="153" t="s">
        <v>154</v>
      </c>
      <c r="B26" s="153" t="s">
        <v>155</v>
      </c>
      <c r="C26" s="165"/>
      <c r="D26" s="166"/>
      <c r="E26" s="71"/>
      <c r="F26" s="166"/>
    </row>
    <row r="27" spans="1:6" ht="16.5" customHeight="1" hidden="1">
      <c r="A27" s="150"/>
      <c r="B27" s="150" t="s">
        <v>156</v>
      </c>
      <c r="C27" s="165"/>
      <c r="D27" s="166">
        <f>'[1]Acc.Gping 2006'!G136</f>
        <v>59429900</v>
      </c>
      <c r="E27" s="71"/>
      <c r="F27" s="166">
        <v>0</v>
      </c>
    </row>
    <row r="28" spans="1:6" ht="16.5" customHeight="1" hidden="1" thickBot="1">
      <c r="A28" s="150"/>
      <c r="B28" s="153"/>
      <c r="C28" s="165"/>
      <c r="D28" s="167">
        <f>SUM(D27:D27)</f>
        <v>59429900</v>
      </c>
      <c r="E28" s="71"/>
      <c r="F28" s="167">
        <f>SUM(F27:F27)</f>
        <v>0</v>
      </c>
    </row>
    <row r="29" spans="1:6" ht="12" customHeight="1" hidden="1" thickTop="1">
      <c r="A29" s="150"/>
      <c r="B29" s="153"/>
      <c r="C29" s="165"/>
      <c r="D29" s="166"/>
      <c r="E29" s="71"/>
      <c r="F29" s="166"/>
    </row>
    <row r="30" spans="1:6" ht="12" customHeight="1">
      <c r="A30" s="150"/>
      <c r="B30" s="153"/>
      <c r="C30" s="165"/>
      <c r="D30" s="166"/>
      <c r="E30" s="71"/>
      <c r="F30" s="166"/>
    </row>
    <row r="31" spans="1:6" ht="16.5" customHeight="1">
      <c r="A31" s="153" t="s">
        <v>154</v>
      </c>
      <c r="B31" s="153" t="s">
        <v>26</v>
      </c>
      <c r="C31" s="165"/>
      <c r="D31" s="166"/>
      <c r="E31" s="71"/>
      <c r="F31" s="166"/>
    </row>
    <row r="32" spans="1:6" ht="7.5" customHeight="1">
      <c r="A32" s="153"/>
      <c r="B32" s="153"/>
      <c r="C32" s="165"/>
      <c r="D32" s="166"/>
      <c r="E32" s="71"/>
      <c r="F32" s="166"/>
    </row>
    <row r="33" spans="1:6" ht="18" customHeight="1">
      <c r="A33" s="153"/>
      <c r="B33" s="157" t="s">
        <v>240</v>
      </c>
      <c r="C33" s="157"/>
      <c r="D33" s="157"/>
      <c r="E33" s="157"/>
      <c r="F33" s="157"/>
    </row>
    <row r="34" spans="1:6" ht="63.75" customHeight="1">
      <c r="A34" s="150"/>
      <c r="B34" s="168"/>
      <c r="C34" s="168"/>
      <c r="D34" s="168"/>
      <c r="E34" s="168"/>
      <c r="F34" s="168"/>
    </row>
    <row r="35" spans="1:6" ht="12" customHeight="1">
      <c r="A35" s="150"/>
      <c r="B35" s="153"/>
      <c r="C35" s="165"/>
      <c r="D35" s="166"/>
      <c r="E35" s="71"/>
      <c r="F35" s="166"/>
    </row>
    <row r="36" spans="1:6" ht="16.5" customHeight="1">
      <c r="A36" s="153" t="s">
        <v>157</v>
      </c>
      <c r="B36" s="77" t="s">
        <v>158</v>
      </c>
      <c r="C36" s="165"/>
      <c r="D36" s="166"/>
      <c r="E36" s="71"/>
      <c r="F36" s="166"/>
    </row>
    <row r="37" spans="1:6" ht="12" customHeight="1">
      <c r="A37" s="153"/>
      <c r="B37" s="77"/>
      <c r="C37" s="165"/>
      <c r="D37" s="166"/>
      <c r="E37" s="71"/>
      <c r="F37" s="166"/>
    </row>
    <row r="38" spans="1:6" ht="16.5" customHeight="1">
      <c r="A38" s="150"/>
      <c r="B38" s="150" t="s">
        <v>159</v>
      </c>
      <c r="C38" s="165"/>
      <c r="D38" s="166">
        <f>'[1]Acc.Gping 2006'!G118</f>
        <v>29260770</v>
      </c>
      <c r="E38" s="68"/>
      <c r="F38" s="166">
        <v>29260770</v>
      </c>
    </row>
    <row r="39" spans="1:6" ht="16.5" customHeight="1">
      <c r="A39" s="150"/>
      <c r="B39" s="150" t="s">
        <v>160</v>
      </c>
      <c r="C39" s="165"/>
      <c r="D39" s="166">
        <f>'[1]Acc.Gping 2006'!G119</f>
        <v>19999990</v>
      </c>
      <c r="E39" s="71"/>
      <c r="F39" s="166">
        <v>19999990</v>
      </c>
    </row>
    <row r="40" spans="1:6" ht="4.5" customHeight="1">
      <c r="A40" s="150"/>
      <c r="B40" s="152"/>
      <c r="C40" s="165"/>
      <c r="D40" s="166"/>
      <c r="E40" s="71"/>
      <c r="F40" s="166"/>
    </row>
    <row r="41" spans="1:6" ht="16.5" customHeight="1" thickBot="1">
      <c r="A41" s="150"/>
      <c r="B41" s="153"/>
      <c r="C41" s="165"/>
      <c r="D41" s="167">
        <f>SUM(D38:D40)</f>
        <v>49260760</v>
      </c>
      <c r="E41" s="71"/>
      <c r="F41" s="167">
        <f>SUM(F38:F40)</f>
        <v>49260760</v>
      </c>
    </row>
    <row r="42" spans="1:6" ht="16.5" customHeight="1" thickTop="1">
      <c r="A42" s="153" t="s">
        <v>161</v>
      </c>
      <c r="B42" s="153" t="s">
        <v>162</v>
      </c>
      <c r="C42" s="152"/>
      <c r="D42" s="71"/>
      <c r="E42" s="71"/>
      <c r="F42" s="71"/>
    </row>
    <row r="43" spans="1:6" ht="12" customHeight="1">
      <c r="A43" s="153"/>
      <c r="B43" s="153"/>
      <c r="C43" s="152"/>
      <c r="D43" s="78"/>
      <c r="E43" s="68"/>
      <c r="F43" s="78"/>
    </row>
    <row r="44" spans="1:7" ht="16.5" customHeight="1">
      <c r="A44" s="153"/>
      <c r="B44" s="71" t="s">
        <v>163</v>
      </c>
      <c r="C44" s="152"/>
      <c r="D44" s="72">
        <v>3718768</v>
      </c>
      <c r="E44" s="71"/>
      <c r="F44" s="72">
        <v>3011980</v>
      </c>
      <c r="G44" s="26"/>
    </row>
    <row r="45" spans="1:6" ht="16.5" customHeight="1">
      <c r="A45" s="150"/>
      <c r="B45" s="71" t="s">
        <v>164</v>
      </c>
      <c r="C45" s="152"/>
      <c r="D45" s="72">
        <v>486827</v>
      </c>
      <c r="E45" s="72"/>
      <c r="F45" s="72">
        <v>450</v>
      </c>
    </row>
    <row r="46" spans="1:6" ht="16.5" customHeight="1">
      <c r="A46" s="150"/>
      <c r="B46" s="71" t="s">
        <v>165</v>
      </c>
      <c r="C46" s="152"/>
      <c r="D46" s="72">
        <v>407500</v>
      </c>
      <c r="E46" s="72"/>
      <c r="F46" s="104" t="s">
        <v>166</v>
      </c>
    </row>
    <row r="47" spans="1:6" ht="16.5" customHeight="1">
      <c r="A47" s="150"/>
      <c r="B47" s="71" t="s">
        <v>167</v>
      </c>
      <c r="C47" s="152"/>
      <c r="D47" s="72">
        <f>'[1]Acc.Gping 2006'!G164</f>
        <v>162764</v>
      </c>
      <c r="E47" s="72"/>
      <c r="F47" s="72">
        <v>162764</v>
      </c>
    </row>
    <row r="48" spans="1:6" ht="16.5" customHeight="1">
      <c r="A48" s="150"/>
      <c r="B48" s="71" t="s">
        <v>168</v>
      </c>
      <c r="C48" s="152"/>
      <c r="D48" s="104">
        <f>'[1]Acc.Gping 2006'!G148</f>
        <v>65492</v>
      </c>
      <c r="E48" s="72"/>
      <c r="F48" s="104"/>
    </row>
    <row r="49" spans="1:6" ht="16.5" customHeight="1">
      <c r="A49" s="150"/>
      <c r="B49" s="71" t="s">
        <v>169</v>
      </c>
      <c r="C49" s="152"/>
      <c r="D49" s="104">
        <f>'[1]Acc.Gping 2006'!G168</f>
        <v>0</v>
      </c>
      <c r="E49" s="72"/>
      <c r="F49" s="104" t="s">
        <v>166</v>
      </c>
    </row>
    <row r="50" spans="1:6" ht="16.5" customHeight="1">
      <c r="A50" s="150"/>
      <c r="B50" s="71" t="s">
        <v>170</v>
      </c>
      <c r="C50" s="152"/>
      <c r="D50" s="72">
        <f>'[1]Acc.Gping 2006'!G179</f>
        <v>40</v>
      </c>
      <c r="E50" s="72"/>
      <c r="F50" s="72">
        <v>60040</v>
      </c>
    </row>
    <row r="51" spans="1:6" ht="4.5" customHeight="1">
      <c r="A51" s="150"/>
      <c r="B51" s="153"/>
      <c r="C51" s="152"/>
      <c r="D51" s="71"/>
      <c r="E51" s="71"/>
      <c r="F51" s="71"/>
    </row>
    <row r="52" spans="1:6" ht="16.5" customHeight="1" thickBot="1">
      <c r="A52" s="150"/>
      <c r="B52" s="153"/>
      <c r="C52" s="152"/>
      <c r="D52" s="92">
        <f>SUM(D44:D50)</f>
        <v>4841391</v>
      </c>
      <c r="E52" s="72"/>
      <c r="F52" s="92">
        <f>SUM(F44:F50)</f>
        <v>3235234</v>
      </c>
    </row>
    <row r="53" spans="1:6" ht="6" customHeight="1" thickTop="1">
      <c r="A53" s="150"/>
      <c r="B53" s="153"/>
      <c r="C53" s="152"/>
      <c r="D53" s="78"/>
      <c r="E53" s="72"/>
      <c r="F53" s="78"/>
    </row>
    <row r="54" spans="1:6" ht="15.75">
      <c r="A54" s="150"/>
      <c r="B54" s="151"/>
      <c r="C54" s="152"/>
      <c r="D54" s="67" t="s">
        <v>2</v>
      </c>
      <c r="E54" s="66"/>
      <c r="F54" s="67" t="s">
        <v>3</v>
      </c>
    </row>
    <row r="55" spans="1:6" ht="15.75" customHeight="1">
      <c r="A55" s="71"/>
      <c r="B55" s="71"/>
      <c r="C55" s="152"/>
      <c r="D55" s="102" t="s">
        <v>5</v>
      </c>
      <c r="E55" s="71"/>
      <c r="F55" s="102" t="s">
        <v>5</v>
      </c>
    </row>
    <row r="56" spans="1:6" ht="15.75" customHeight="1">
      <c r="A56" s="153" t="s">
        <v>171</v>
      </c>
      <c r="B56" s="153" t="s">
        <v>42</v>
      </c>
      <c r="C56" s="152"/>
      <c r="D56" s="72"/>
      <c r="E56" s="71"/>
      <c r="F56" s="102"/>
    </row>
    <row r="57" spans="1:6" ht="5.25" customHeight="1">
      <c r="A57" s="153"/>
      <c r="B57" s="153"/>
      <c r="C57" s="152"/>
      <c r="D57" s="102"/>
      <c r="E57" s="71"/>
      <c r="F57" s="102"/>
    </row>
    <row r="58" spans="1:6" s="6" customFormat="1" ht="15.75">
      <c r="A58" s="169"/>
      <c r="B58" s="169" t="s">
        <v>172</v>
      </c>
      <c r="C58" s="170"/>
      <c r="D58" s="72">
        <f>'[1]Acc.Gping 2006'!G196</f>
        <v>25371878</v>
      </c>
      <c r="E58" s="171"/>
      <c r="F58" s="172">
        <v>14662133</v>
      </c>
    </row>
    <row r="59" spans="1:6" s="6" customFormat="1" ht="15.75">
      <c r="A59" s="169"/>
      <c r="B59" s="169" t="s">
        <v>173</v>
      </c>
      <c r="C59" s="72"/>
      <c r="D59" s="72">
        <f>'[1]Acc.Gping 2006'!G205</f>
        <v>11024952</v>
      </c>
      <c r="E59" s="171"/>
      <c r="F59" s="172">
        <v>7576061</v>
      </c>
    </row>
    <row r="60" spans="1:6" s="6" customFormat="1" ht="15.75">
      <c r="A60" s="169"/>
      <c r="B60" s="169" t="s">
        <v>174</v>
      </c>
      <c r="C60" s="72"/>
      <c r="D60" s="72">
        <f>D70</f>
        <v>5841486</v>
      </c>
      <c r="E60" s="169"/>
      <c r="F60" s="172">
        <v>526671.5</v>
      </c>
    </row>
    <row r="61" spans="1:6" s="6" customFormat="1" ht="6" customHeight="1">
      <c r="A61" s="169"/>
      <c r="B61" s="169"/>
      <c r="C61" s="170"/>
      <c r="D61" s="172"/>
      <c r="E61" s="173"/>
      <c r="F61" s="172"/>
    </row>
    <row r="62" spans="1:6" s="6" customFormat="1" ht="16.5" thickBot="1">
      <c r="A62" s="169"/>
      <c r="B62" s="169"/>
      <c r="C62" s="170"/>
      <c r="D62" s="174">
        <f>SUM(D58:D60)</f>
        <v>42238316</v>
      </c>
      <c r="E62" s="169"/>
      <c r="F62" s="174">
        <f>SUM(F58:F61)</f>
        <v>22764865.5</v>
      </c>
    </row>
    <row r="63" spans="1:6" s="6" customFormat="1" ht="8.25" customHeight="1" thickTop="1">
      <c r="A63" s="169"/>
      <c r="B63" s="169"/>
      <c r="C63" s="170"/>
      <c r="D63" s="172"/>
      <c r="E63" s="169"/>
      <c r="F63" s="172"/>
    </row>
    <row r="64" spans="1:6" ht="15.75" customHeight="1">
      <c r="A64" s="153" t="s">
        <v>175</v>
      </c>
      <c r="B64" s="153" t="s">
        <v>176</v>
      </c>
      <c r="C64" s="175"/>
      <c r="D64" s="78"/>
      <c r="E64" s="72"/>
      <c r="F64" s="78"/>
    </row>
    <row r="65" spans="1:6" ht="6" customHeight="1">
      <c r="A65" s="153"/>
      <c r="B65" s="153"/>
      <c r="C65" s="175"/>
      <c r="D65" s="78"/>
      <c r="E65" s="72"/>
      <c r="F65" s="78"/>
    </row>
    <row r="66" spans="1:6" ht="15.75" customHeight="1">
      <c r="A66" s="153"/>
      <c r="B66" s="71" t="s">
        <v>177</v>
      </c>
      <c r="C66" s="175"/>
      <c r="D66" s="78">
        <f>'[1]Acc.Gping 2006'!G207</f>
        <v>201544</v>
      </c>
      <c r="E66" s="72"/>
      <c r="F66" s="78">
        <v>442344</v>
      </c>
    </row>
    <row r="67" spans="1:6" ht="15.75" customHeight="1">
      <c r="A67" s="153"/>
      <c r="B67" s="71" t="s">
        <v>178</v>
      </c>
      <c r="C67" s="175"/>
      <c r="D67" s="78">
        <f>'[1]Acc.Gping 2006'!G208</f>
        <v>5609145</v>
      </c>
      <c r="E67" s="72"/>
      <c r="F67" s="78"/>
    </row>
    <row r="68" spans="1:6" ht="15.75" customHeight="1">
      <c r="A68" s="153"/>
      <c r="B68" s="71" t="s">
        <v>179</v>
      </c>
      <c r="C68" s="175"/>
      <c r="D68" s="78">
        <f>'[1]Acc.Gping 2006'!G215</f>
        <v>30797</v>
      </c>
      <c r="E68" s="72"/>
      <c r="F68" s="78">
        <v>84328</v>
      </c>
    </row>
    <row r="69" spans="1:6" ht="3.75" customHeight="1">
      <c r="A69" s="153"/>
      <c r="B69" s="71"/>
      <c r="C69" s="175"/>
      <c r="D69" s="78"/>
      <c r="E69" s="72"/>
      <c r="F69" s="78"/>
    </row>
    <row r="70" spans="1:6" ht="15.75" customHeight="1" thickBot="1">
      <c r="A70" s="153"/>
      <c r="B70" s="153"/>
      <c r="C70" s="175"/>
      <c r="D70" s="92">
        <f>SUM(D66:D68)</f>
        <v>5841486</v>
      </c>
      <c r="E70" s="72"/>
      <c r="F70" s="92">
        <f>SUM(F66:F68)</f>
        <v>526672</v>
      </c>
    </row>
    <row r="71" spans="1:6" ht="15.75" customHeight="1" thickTop="1">
      <c r="A71" s="176" t="s">
        <v>180</v>
      </c>
      <c r="B71" s="176" t="s">
        <v>44</v>
      </c>
      <c r="C71" s="152"/>
      <c r="D71" s="102"/>
      <c r="E71" s="71"/>
      <c r="F71" s="102"/>
    </row>
    <row r="72" spans="1:6" ht="12" customHeight="1">
      <c r="A72" s="177"/>
      <c r="B72" s="177"/>
      <c r="C72" s="152"/>
      <c r="D72" s="102"/>
      <c r="E72" s="71"/>
      <c r="F72" s="102"/>
    </row>
    <row r="73" spans="1:6" ht="15.75" customHeight="1">
      <c r="A73" s="71"/>
      <c r="B73" s="178" t="s">
        <v>181</v>
      </c>
      <c r="C73" s="170"/>
      <c r="D73" s="171"/>
      <c r="E73" s="171"/>
      <c r="F73" s="171"/>
    </row>
    <row r="74" spans="1:6" ht="15.75" customHeight="1">
      <c r="A74" s="71"/>
      <c r="B74" s="169" t="s">
        <v>182</v>
      </c>
      <c r="C74" s="170"/>
      <c r="D74" s="171">
        <f>'[1]Acc.Gping 2006'!G228</f>
        <v>23862774</v>
      </c>
      <c r="E74" s="171"/>
      <c r="F74" s="171">
        <v>19335378</v>
      </c>
    </row>
    <row r="75" spans="1:6" ht="15.75" customHeight="1">
      <c r="A75" s="71"/>
      <c r="B75" s="169" t="s">
        <v>183</v>
      </c>
      <c r="C75" s="170"/>
      <c r="D75" s="171">
        <f>'[1]Acc.Gping 2006'!G235</f>
        <v>9821247</v>
      </c>
      <c r="E75" s="171"/>
      <c r="F75" s="171">
        <v>7999495</v>
      </c>
    </row>
    <row r="76" spans="1:6" ht="15.75" customHeight="1">
      <c r="A76" s="71"/>
      <c r="B76" s="169" t="s">
        <v>184</v>
      </c>
      <c r="C76" s="170"/>
      <c r="D76" s="171">
        <f>'[1]Acc.Gping 2006'!G245</f>
        <v>6498188</v>
      </c>
      <c r="E76" s="171"/>
      <c r="F76" s="171">
        <v>3912611</v>
      </c>
    </row>
    <row r="77" spans="1:6" ht="15.75" customHeight="1">
      <c r="A77" s="71"/>
      <c r="B77" s="169" t="s">
        <v>185</v>
      </c>
      <c r="C77" s="170"/>
      <c r="D77" s="171">
        <f>'[1]Acc.Gping 2006'!G258</f>
        <v>4151546</v>
      </c>
      <c r="E77" s="171"/>
      <c r="F77" s="171">
        <v>6686872</v>
      </c>
    </row>
    <row r="78" spans="1:6" ht="15.75" customHeight="1">
      <c r="A78" s="71"/>
      <c r="B78" s="169" t="s">
        <v>186</v>
      </c>
      <c r="C78" s="170"/>
      <c r="D78" s="171">
        <f>'[1]Acc.Gping 2006'!G276</f>
        <v>5840120</v>
      </c>
      <c r="E78" s="171"/>
      <c r="F78" s="171">
        <v>3945199</v>
      </c>
    </row>
    <row r="79" spans="1:6" ht="15.75" customHeight="1">
      <c r="A79" s="71"/>
      <c r="B79" s="169" t="s">
        <v>187</v>
      </c>
      <c r="C79" s="170"/>
      <c r="D79" s="171">
        <f>'[1]Acc.Gping 2006'!G290</f>
        <v>2554748</v>
      </c>
      <c r="E79" s="171"/>
      <c r="F79" s="171">
        <v>1157613</v>
      </c>
    </row>
    <row r="80" spans="1:6" ht="15.75" customHeight="1">
      <c r="A80" s="71"/>
      <c r="B80" s="169" t="s">
        <v>188</v>
      </c>
      <c r="C80" s="170"/>
      <c r="D80" s="171">
        <f>'[1]Acc.Gping 2006'!G305</f>
        <v>2375308</v>
      </c>
      <c r="E80" s="171"/>
      <c r="F80" s="171">
        <v>1796089</v>
      </c>
    </row>
    <row r="81" spans="1:6" ht="15.75" customHeight="1">
      <c r="A81" s="71"/>
      <c r="B81" s="169" t="s">
        <v>189</v>
      </c>
      <c r="C81" s="170"/>
      <c r="D81" s="171">
        <f>'[1]Acc.Gping 2006'!G314</f>
        <v>396778.39</v>
      </c>
      <c r="E81" s="171"/>
      <c r="F81" s="171">
        <v>626096.32</v>
      </c>
    </row>
    <row r="82" spans="1:6" ht="15.75" customHeight="1">
      <c r="A82" s="71"/>
      <c r="B82" s="169" t="s">
        <v>190</v>
      </c>
      <c r="C82" s="170"/>
      <c r="D82" s="171">
        <f>'[1]Acc.Gping 2006'!G321</f>
        <v>921431</v>
      </c>
      <c r="E82" s="171"/>
      <c r="F82" s="171">
        <v>844926</v>
      </c>
    </row>
    <row r="83" spans="1:6" ht="15.75" customHeight="1">
      <c r="A83" s="71"/>
      <c r="B83" s="169" t="s">
        <v>191</v>
      </c>
      <c r="C83" s="170"/>
      <c r="D83" s="171">
        <f>'[1]Acc.Gping 2006'!G330</f>
        <v>769482</v>
      </c>
      <c r="E83" s="171"/>
      <c r="F83" s="171">
        <v>630155</v>
      </c>
    </row>
    <row r="84" spans="1:6" ht="15.75" customHeight="1">
      <c r="A84" s="71"/>
      <c r="B84" s="169" t="s">
        <v>192</v>
      </c>
      <c r="C84" s="170"/>
      <c r="D84" s="171">
        <f>'[1]Acc.Gping 2006'!G337</f>
        <v>128100</v>
      </c>
      <c r="E84" s="171"/>
      <c r="F84" s="171">
        <v>405196</v>
      </c>
    </row>
    <row r="85" spans="1:6" ht="15.75" customHeight="1">
      <c r="A85" s="71"/>
      <c r="B85" s="169" t="s">
        <v>193</v>
      </c>
      <c r="C85" s="170"/>
      <c r="D85" s="171">
        <f>'[1]Acc.Gping 2006'!G345</f>
        <v>185258</v>
      </c>
      <c r="E85" s="171"/>
      <c r="F85" s="171">
        <v>167218</v>
      </c>
    </row>
    <row r="86" spans="1:6" ht="15.75" customHeight="1">
      <c r="A86" s="71"/>
      <c r="B86" s="169" t="s">
        <v>194</v>
      </c>
      <c r="C86" s="170"/>
      <c r="D86" s="171">
        <f>'[1]Acc.Gping 2006'!G352</f>
        <v>614000</v>
      </c>
      <c r="E86" s="171"/>
      <c r="F86" s="171">
        <v>447061</v>
      </c>
    </row>
    <row r="87" spans="1:6" ht="15.75" customHeight="1">
      <c r="A87" s="71"/>
      <c r="B87" s="169" t="s">
        <v>195</v>
      </c>
      <c r="C87" s="170"/>
      <c r="D87" s="171">
        <f>'[1]Acc.Gping 2006'!G354</f>
        <v>135423</v>
      </c>
      <c r="E87" s="171"/>
      <c r="F87" s="171">
        <v>66322</v>
      </c>
    </row>
    <row r="88" spans="1:6" ht="15.75" customHeight="1">
      <c r="A88" s="71"/>
      <c r="B88" s="169" t="s">
        <v>196</v>
      </c>
      <c r="C88" s="170"/>
      <c r="D88" s="171">
        <f>'[1]Acc.Gping 2006'!G356</f>
        <v>88883</v>
      </c>
      <c r="E88" s="171"/>
      <c r="F88" s="171">
        <v>90760</v>
      </c>
    </row>
    <row r="89" spans="1:6" ht="15.75" customHeight="1">
      <c r="A89" s="71"/>
      <c r="B89" s="169" t="s">
        <v>197</v>
      </c>
      <c r="C89" s="152"/>
      <c r="D89" s="78">
        <f>'[1]Acc.Gping 2006'!G358</f>
        <v>75000</v>
      </c>
      <c r="E89" s="78"/>
      <c r="F89" s="78">
        <v>60000</v>
      </c>
    </row>
    <row r="90" spans="1:6" ht="15.75" customHeight="1">
      <c r="A90" s="71"/>
      <c r="B90" s="71" t="s">
        <v>198</v>
      </c>
      <c r="C90" s="152"/>
      <c r="D90" s="78">
        <f>'[1]Acc.Gping 2006'!G365</f>
        <v>50622</v>
      </c>
      <c r="E90" s="78"/>
      <c r="F90" s="78">
        <v>31684</v>
      </c>
    </row>
    <row r="91" spans="1:6" ht="15.75" customHeight="1">
      <c r="A91" s="71"/>
      <c r="B91" s="169" t="s">
        <v>199</v>
      </c>
      <c r="C91" s="170"/>
      <c r="D91" s="171">
        <f>'[1]Acc.Gping 2006'!G373</f>
        <v>226672</v>
      </c>
      <c r="E91" s="171"/>
      <c r="F91" s="171">
        <v>150813</v>
      </c>
    </row>
    <row r="92" spans="1:6" ht="15.75" customHeight="1">
      <c r="A92" s="71"/>
      <c r="B92" s="169" t="s">
        <v>200</v>
      </c>
      <c r="C92" s="170"/>
      <c r="D92" s="171">
        <f>'[1]Acc.Gping 2006'!G380</f>
        <v>81621</v>
      </c>
      <c r="E92" s="171"/>
      <c r="F92" s="171">
        <v>69522</v>
      </c>
    </row>
    <row r="93" spans="1:6" ht="15.75" customHeight="1">
      <c r="A93" s="71"/>
      <c r="B93" s="169" t="s">
        <v>201</v>
      </c>
      <c r="C93" s="170"/>
      <c r="D93" s="171">
        <f>'[1]Acc.Gping 2006'!G248</f>
        <v>420000</v>
      </c>
      <c r="E93" s="171"/>
      <c r="F93" s="171">
        <v>8962</v>
      </c>
    </row>
    <row r="94" spans="1:6" ht="15.75" customHeight="1">
      <c r="A94" s="71"/>
      <c r="B94" s="169" t="s">
        <v>202</v>
      </c>
      <c r="C94" s="170"/>
      <c r="D94" s="172">
        <f>'[1]Acc.Gping 2006'!G392</f>
        <v>70080</v>
      </c>
      <c r="E94" s="172"/>
      <c r="F94" s="172">
        <v>31698</v>
      </c>
    </row>
    <row r="95" spans="1:6" ht="3.75" customHeight="1">
      <c r="A95" s="71"/>
      <c r="B95" s="71"/>
      <c r="C95" s="71"/>
      <c r="D95" s="81"/>
      <c r="E95" s="71"/>
      <c r="F95" s="81"/>
    </row>
    <row r="96" spans="1:6" ht="15.75" customHeight="1">
      <c r="A96" s="71"/>
      <c r="B96" s="169"/>
      <c r="C96" s="170"/>
      <c r="D96" s="171">
        <f>SUM(D74:D95)</f>
        <v>59267281.39</v>
      </c>
      <c r="E96" s="171"/>
      <c r="F96" s="179">
        <f>SUM(F74:F95)</f>
        <v>48463670.32</v>
      </c>
    </row>
    <row r="97" spans="1:6" ht="15.75" customHeight="1">
      <c r="A97" s="71"/>
      <c r="B97" s="176" t="s">
        <v>203</v>
      </c>
      <c r="C97" s="170"/>
      <c r="D97" s="171"/>
      <c r="E97" s="171"/>
      <c r="F97" s="171"/>
    </row>
    <row r="98" spans="1:6" ht="15.75" customHeight="1">
      <c r="A98" s="71"/>
      <c r="B98" s="169" t="s">
        <v>204</v>
      </c>
      <c r="C98" s="170"/>
      <c r="D98" s="171">
        <f>'[1]Acc.Gping 2006'!G402</f>
        <v>3738612</v>
      </c>
      <c r="E98" s="171"/>
      <c r="F98" s="171">
        <v>2959595</v>
      </c>
    </row>
    <row r="99" spans="1:6" ht="3.75" customHeight="1">
      <c r="A99" s="71"/>
      <c r="B99" s="71"/>
      <c r="C99" s="71"/>
      <c r="D99" s="71"/>
      <c r="E99" s="71"/>
      <c r="F99" s="71"/>
    </row>
    <row r="100" spans="1:6" ht="15.75" customHeight="1" thickBot="1">
      <c r="A100" s="169"/>
      <c r="B100" s="170"/>
      <c r="C100" s="170"/>
      <c r="D100" s="174">
        <f>SUM(D96:D99)</f>
        <v>63005893.39</v>
      </c>
      <c r="E100" s="171"/>
      <c r="F100" s="174">
        <f>SUM(F96:F99)</f>
        <v>51423265.32</v>
      </c>
    </row>
    <row r="101" spans="1:6" ht="9.75" customHeight="1" thickTop="1">
      <c r="A101" s="71"/>
      <c r="B101" s="71"/>
      <c r="C101" s="71"/>
      <c r="D101" s="171"/>
      <c r="E101" s="71"/>
      <c r="F101" s="71"/>
    </row>
    <row r="102" spans="1:6" ht="15.75" customHeight="1">
      <c r="A102" s="77" t="s">
        <v>205</v>
      </c>
      <c r="B102" s="71" t="s">
        <v>206</v>
      </c>
      <c r="C102" s="71"/>
      <c r="D102" s="71"/>
      <c r="E102" s="71"/>
      <c r="F102" s="71"/>
    </row>
    <row r="103" spans="1:6" ht="9.75" customHeight="1">
      <c r="A103" s="71"/>
      <c r="B103" s="71"/>
      <c r="C103" s="71"/>
      <c r="D103" s="71"/>
      <c r="E103" s="71"/>
      <c r="F103" s="71"/>
    </row>
    <row r="104" spans="1:6" ht="15.75" customHeight="1">
      <c r="A104" s="153" t="s">
        <v>207</v>
      </c>
      <c r="B104" s="153" t="s">
        <v>208</v>
      </c>
      <c r="C104" s="152"/>
      <c r="D104" s="78"/>
      <c r="E104" s="78"/>
      <c r="F104" s="78"/>
    </row>
    <row r="105" spans="1:6" ht="9.75" customHeight="1">
      <c r="A105" s="150"/>
      <c r="B105" s="150"/>
      <c r="C105" s="152"/>
      <c r="D105" s="78"/>
      <c r="E105" s="78"/>
      <c r="F105" s="78"/>
    </row>
    <row r="106" spans="1:6" ht="15.75" customHeight="1">
      <c r="A106" s="150"/>
      <c r="B106" s="150" t="s">
        <v>209</v>
      </c>
      <c r="C106" s="152"/>
      <c r="D106" s="78">
        <v>275447</v>
      </c>
      <c r="E106" s="78"/>
      <c r="F106" s="78">
        <v>106644</v>
      </c>
    </row>
    <row r="107" spans="1:6" ht="15.75" customHeight="1">
      <c r="A107" s="150"/>
      <c r="B107" s="150" t="s">
        <v>210</v>
      </c>
      <c r="C107" s="152"/>
      <c r="D107" s="78">
        <v>17070308</v>
      </c>
      <c r="E107" s="78"/>
      <c r="F107" s="78">
        <v>48463670</v>
      </c>
    </row>
    <row r="108" spans="1:6" ht="9.75" customHeight="1">
      <c r="A108" s="150"/>
      <c r="B108" s="71"/>
      <c r="C108" s="71"/>
      <c r="D108" s="71"/>
      <c r="E108" s="71"/>
      <c r="F108" s="71"/>
    </row>
    <row r="109" spans="1:6" ht="15.75">
      <c r="A109" s="150"/>
      <c r="B109" s="180" t="s">
        <v>211</v>
      </c>
      <c r="C109" s="180"/>
      <c r="D109" s="180"/>
      <c r="E109" s="180"/>
      <c r="F109" s="180"/>
    </row>
    <row r="110" spans="1:6" ht="15.75">
      <c r="A110" s="150"/>
      <c r="B110" s="168"/>
      <c r="C110" s="168"/>
      <c r="D110" s="168"/>
      <c r="E110" s="168"/>
      <c r="F110" s="168"/>
    </row>
    <row r="111" spans="1:6" ht="15.75" customHeight="1">
      <c r="A111" s="153" t="s">
        <v>212</v>
      </c>
      <c r="B111" s="153" t="s">
        <v>213</v>
      </c>
      <c r="C111" s="152"/>
      <c r="D111" s="78"/>
      <c r="E111" s="72"/>
      <c r="F111" s="78"/>
    </row>
    <row r="112" spans="1:6" ht="12" customHeight="1">
      <c r="A112" s="153"/>
      <c r="B112" s="153"/>
      <c r="C112" s="152"/>
      <c r="D112" s="78"/>
      <c r="E112" s="72"/>
      <c r="F112" s="78"/>
    </row>
    <row r="113" spans="1:6" ht="15.75" customHeight="1">
      <c r="A113" s="153" t="s">
        <v>214</v>
      </c>
      <c r="B113" s="150" t="s">
        <v>215</v>
      </c>
      <c r="C113" s="152"/>
      <c r="D113" s="78"/>
      <c r="E113" s="72"/>
      <c r="F113" s="78"/>
    </row>
    <row r="114" spans="1:6" ht="15.75" customHeight="1">
      <c r="A114" s="153"/>
      <c r="B114" s="181"/>
      <c r="C114" s="152"/>
      <c r="D114" s="78"/>
      <c r="E114" s="72"/>
      <c r="F114" s="78"/>
    </row>
    <row r="115" spans="1:6" s="42" customFormat="1" ht="15.75" customHeight="1">
      <c r="A115" s="182"/>
      <c r="B115" s="183"/>
      <c r="C115" s="165"/>
      <c r="D115" s="78"/>
      <c r="E115" s="78"/>
      <c r="F115" s="78"/>
    </row>
    <row r="116" spans="1:6" s="42" customFormat="1" ht="26.25">
      <c r="A116" s="182"/>
      <c r="B116" s="183"/>
      <c r="C116" s="165"/>
      <c r="D116" s="78"/>
      <c r="E116" s="78"/>
      <c r="F116" s="78"/>
    </row>
    <row r="117" spans="1:6" s="42" customFormat="1" ht="15.75" customHeight="1">
      <c r="A117" s="184"/>
      <c r="B117" s="182"/>
      <c r="C117" s="165"/>
      <c r="D117" s="78"/>
      <c r="E117" s="78"/>
      <c r="F117" s="78"/>
    </row>
    <row r="118" spans="1:6" s="42" customFormat="1" ht="15.75" customHeight="1">
      <c r="A118" s="184"/>
      <c r="B118" s="182"/>
      <c r="C118" s="165"/>
      <c r="D118" s="78"/>
      <c r="E118" s="78"/>
      <c r="F118" s="78"/>
    </row>
    <row r="119" spans="1:6" s="42" customFormat="1" ht="15.75" customHeight="1">
      <c r="A119" s="184"/>
      <c r="B119" s="182"/>
      <c r="C119" s="165"/>
      <c r="D119" s="78"/>
      <c r="E119" s="78"/>
      <c r="F119" s="78"/>
    </row>
    <row r="120" spans="1:6" s="42" customFormat="1" ht="15.75" customHeight="1">
      <c r="A120" s="184"/>
      <c r="B120" s="182"/>
      <c r="C120" s="165"/>
      <c r="D120" s="78"/>
      <c r="E120" s="78"/>
      <c r="F120" s="78"/>
    </row>
    <row r="121" spans="1:6" ht="15.75" customHeight="1">
      <c r="A121" s="150"/>
      <c r="B121" s="153"/>
      <c r="C121" s="152"/>
      <c r="D121" s="78"/>
      <c r="E121" s="72"/>
      <c r="F121" s="78"/>
    </row>
    <row r="122" spans="1:6" ht="15.75" customHeight="1">
      <c r="A122" s="150"/>
      <c r="B122" s="153"/>
      <c r="C122" s="152"/>
      <c r="D122" s="78"/>
      <c r="E122" s="72"/>
      <c r="F122" s="78"/>
    </row>
    <row r="123" spans="1:6" ht="15.75" customHeight="1">
      <c r="A123" s="150"/>
      <c r="B123" s="153"/>
      <c r="C123" s="152"/>
      <c r="D123" s="78"/>
      <c r="E123" s="72"/>
      <c r="F123" s="78"/>
    </row>
    <row r="124" spans="1:6" ht="15.75" customHeight="1">
      <c r="A124" s="150"/>
      <c r="B124" s="153"/>
      <c r="C124" s="152"/>
      <c r="D124" s="78"/>
      <c r="E124" s="72"/>
      <c r="F124" s="78"/>
    </row>
    <row r="125" spans="1:6" ht="15.75" customHeight="1">
      <c r="A125" s="150"/>
      <c r="B125" s="153"/>
      <c r="C125" s="152"/>
      <c r="D125" s="78"/>
      <c r="E125" s="72"/>
      <c r="F125" s="78"/>
    </row>
    <row r="126" spans="1:6" ht="15.75" customHeight="1">
      <c r="A126" s="150"/>
      <c r="B126" s="153"/>
      <c r="C126" s="152"/>
      <c r="D126" s="78"/>
      <c r="E126" s="72"/>
      <c r="F126" s="78"/>
    </row>
    <row r="127" spans="1:6" ht="15.75" customHeight="1">
      <c r="A127" s="150"/>
      <c r="B127" s="153"/>
      <c r="C127" s="152"/>
      <c r="D127" s="78"/>
      <c r="E127" s="72"/>
      <c r="F127" s="78"/>
    </row>
    <row r="128" spans="1:6" ht="15.75" customHeight="1">
      <c r="A128" s="150"/>
      <c r="B128" s="153"/>
      <c r="C128" s="152"/>
      <c r="D128" s="78"/>
      <c r="E128" s="72"/>
      <c r="F128" s="78"/>
    </row>
    <row r="129" spans="1:6" ht="15.75" customHeight="1">
      <c r="A129" s="153" t="s">
        <v>216</v>
      </c>
      <c r="B129" s="77" t="s">
        <v>217</v>
      </c>
      <c r="C129" s="152"/>
      <c r="D129" s="78"/>
      <c r="E129" s="72"/>
      <c r="F129" s="78"/>
    </row>
    <row r="130" spans="1:6" ht="12" customHeight="1">
      <c r="A130" s="150"/>
      <c r="B130" s="153"/>
      <c r="C130" s="152"/>
      <c r="D130" s="185"/>
      <c r="E130" s="104"/>
      <c r="F130" s="185"/>
    </row>
    <row r="131" spans="1:6" ht="31.5" customHeight="1">
      <c r="A131" s="150"/>
      <c r="B131" s="186" t="s">
        <v>218</v>
      </c>
      <c r="C131" s="187"/>
      <c r="D131" s="187"/>
      <c r="E131" s="187"/>
      <c r="F131" s="187"/>
    </row>
    <row r="132" spans="1:6" ht="12" customHeight="1">
      <c r="A132" s="150"/>
      <c r="B132" s="71"/>
      <c r="C132" s="71"/>
      <c r="D132" s="71"/>
      <c r="E132" s="71"/>
      <c r="F132" s="71"/>
    </row>
    <row r="133" spans="1:6" ht="15.75" customHeight="1">
      <c r="A133" s="153" t="s">
        <v>219</v>
      </c>
      <c r="B133" s="77" t="s">
        <v>220</v>
      </c>
      <c r="C133" s="71"/>
      <c r="D133" s="71"/>
      <c r="E133" s="71"/>
      <c r="F133" s="71"/>
    </row>
    <row r="134" spans="1:6" ht="12" customHeight="1">
      <c r="A134" s="153"/>
      <c r="B134" s="77"/>
      <c r="C134" s="71"/>
      <c r="D134" s="71"/>
      <c r="E134" s="71"/>
      <c r="F134" s="71"/>
    </row>
    <row r="135" spans="1:6" ht="15.75" customHeight="1">
      <c r="A135" s="71"/>
      <c r="B135" s="157" t="s">
        <v>221</v>
      </c>
      <c r="C135" s="157"/>
      <c r="D135" s="157"/>
      <c r="E135" s="157"/>
      <c r="F135" s="157"/>
    </row>
    <row r="136" spans="1:6" ht="15.75" customHeight="1">
      <c r="A136" s="71"/>
      <c r="B136" s="168"/>
      <c r="C136" s="168"/>
      <c r="D136" s="168"/>
      <c r="E136" s="168"/>
      <c r="F136" s="168"/>
    </row>
    <row r="137" spans="1:6" ht="15.75" customHeight="1">
      <c r="A137" s="71"/>
      <c r="B137" s="168"/>
      <c r="C137" s="168"/>
      <c r="D137" s="168"/>
      <c r="E137" s="168"/>
      <c r="F137" s="168"/>
    </row>
    <row r="138" spans="1:6" ht="12" customHeight="1">
      <c r="A138" s="71"/>
      <c r="B138" s="188"/>
      <c r="C138" s="188"/>
      <c r="D138" s="188"/>
      <c r="E138" s="188"/>
      <c r="F138" s="188"/>
    </row>
    <row r="139" spans="1:6" ht="15.75" customHeight="1">
      <c r="A139" s="153" t="s">
        <v>222</v>
      </c>
      <c r="B139" s="77" t="s">
        <v>223</v>
      </c>
      <c r="C139" s="71"/>
      <c r="D139" s="71"/>
      <c r="E139" s="71"/>
      <c r="F139" s="71"/>
    </row>
    <row r="140" spans="1:6" ht="12" customHeight="1">
      <c r="A140" s="153"/>
      <c r="B140" s="77"/>
      <c r="C140" s="71"/>
      <c r="D140" s="71"/>
      <c r="E140" s="71"/>
      <c r="F140" s="71"/>
    </row>
    <row r="141" spans="1:6" ht="15.75" customHeight="1">
      <c r="A141" s="71"/>
      <c r="B141" s="180" t="s">
        <v>224</v>
      </c>
      <c r="C141" s="180"/>
      <c r="D141" s="180"/>
      <c r="E141" s="180"/>
      <c r="F141" s="180"/>
    </row>
    <row r="142" spans="1:6" ht="15.75" customHeight="1">
      <c r="A142" s="71"/>
      <c r="B142" s="168"/>
      <c r="C142" s="168"/>
      <c r="D142" s="168"/>
      <c r="E142" s="168"/>
      <c r="F142" s="168"/>
    </row>
    <row r="143" spans="1:6" ht="15.75" customHeight="1">
      <c r="A143" s="150"/>
      <c r="B143" s="153"/>
      <c r="C143" s="152"/>
      <c r="D143" s="67" t="s">
        <v>2</v>
      </c>
      <c r="E143" s="66"/>
      <c r="F143" s="67" t="s">
        <v>3</v>
      </c>
    </row>
    <row r="144" spans="1:6" ht="15.75" customHeight="1">
      <c r="A144" s="150"/>
      <c r="B144" s="153"/>
      <c r="C144" s="152"/>
      <c r="D144" s="102" t="s">
        <v>5</v>
      </c>
      <c r="E144" s="71"/>
      <c r="F144" s="102" t="s">
        <v>5</v>
      </c>
    </row>
    <row r="145" spans="1:6" ht="6" customHeight="1">
      <c r="A145" s="150"/>
      <c r="B145" s="153"/>
      <c r="C145" s="152"/>
      <c r="D145" s="71"/>
      <c r="E145" s="71"/>
      <c r="F145" s="71"/>
    </row>
    <row r="146" spans="1:6" ht="15.75" customHeight="1">
      <c r="A146" s="153" t="s">
        <v>225</v>
      </c>
      <c r="B146" s="153" t="s">
        <v>226</v>
      </c>
      <c r="C146" s="152"/>
      <c r="D146" s="71"/>
      <c r="E146" s="71"/>
      <c r="F146" s="71"/>
    </row>
    <row r="147" spans="1:6" ht="12" customHeight="1">
      <c r="A147" s="150"/>
      <c r="B147" s="153"/>
      <c r="C147" s="152"/>
      <c r="D147" s="71"/>
      <c r="E147" s="71"/>
      <c r="F147" s="71"/>
    </row>
    <row r="148" spans="1:6" ht="15.75" customHeight="1">
      <c r="A148" s="150"/>
      <c r="B148" s="150" t="s">
        <v>227</v>
      </c>
      <c r="C148" s="152"/>
      <c r="D148" s="71"/>
      <c r="E148" s="71"/>
      <c r="F148" s="71"/>
    </row>
    <row r="149" spans="1:6" ht="12" customHeight="1">
      <c r="A149" s="150"/>
      <c r="B149" s="150"/>
      <c r="C149" s="152"/>
      <c r="D149" s="71"/>
      <c r="E149" s="71"/>
      <c r="F149" s="71"/>
    </row>
    <row r="150" spans="1:6" ht="15.75" customHeight="1">
      <c r="A150" s="150"/>
      <c r="B150" s="150" t="s">
        <v>228</v>
      </c>
      <c r="C150" s="152"/>
      <c r="D150" s="78">
        <v>0</v>
      </c>
      <c r="E150" s="72"/>
      <c r="F150" s="78">
        <v>0</v>
      </c>
    </row>
    <row r="151" spans="1:6" ht="15.75" customHeight="1">
      <c r="A151" s="150"/>
      <c r="B151" s="150" t="s">
        <v>229</v>
      </c>
      <c r="C151" s="152"/>
      <c r="D151" s="78">
        <v>7</v>
      </c>
      <c r="E151" s="72"/>
      <c r="F151" s="78">
        <v>7</v>
      </c>
    </row>
    <row r="152" spans="1:6" ht="15.75" customHeight="1">
      <c r="A152" s="150"/>
      <c r="B152" s="150" t="s">
        <v>230</v>
      </c>
      <c r="C152" s="152"/>
      <c r="D152" s="189">
        <v>0</v>
      </c>
      <c r="E152" s="72"/>
      <c r="F152" s="189">
        <v>0</v>
      </c>
    </row>
    <row r="153" spans="1:6" ht="15.75">
      <c r="A153" s="150"/>
      <c r="B153" s="153"/>
      <c r="C153" s="152"/>
      <c r="D153" s="72"/>
      <c r="E153" s="72"/>
      <c r="F153" s="72"/>
    </row>
    <row r="154" spans="1:6" ht="15.75" customHeight="1">
      <c r="A154" s="153" t="s">
        <v>231</v>
      </c>
      <c r="B154" s="77" t="s">
        <v>232</v>
      </c>
      <c r="C154" s="71"/>
      <c r="D154" s="71"/>
      <c r="E154" s="71"/>
      <c r="F154" s="71"/>
    </row>
    <row r="155" spans="1:6" ht="12" customHeight="1">
      <c r="A155" s="150"/>
      <c r="B155" s="71"/>
      <c r="C155" s="71"/>
      <c r="D155" s="71"/>
      <c r="E155" s="71"/>
      <c r="F155" s="71"/>
    </row>
    <row r="156" spans="1:6" ht="15.75" customHeight="1">
      <c r="A156" s="150"/>
      <c r="B156" s="157" t="s">
        <v>233</v>
      </c>
      <c r="C156" s="157"/>
      <c r="D156" s="157"/>
      <c r="E156" s="157"/>
      <c r="F156" s="157"/>
    </row>
    <row r="157" spans="1:6" ht="15.75" customHeight="1">
      <c r="A157" s="150"/>
      <c r="B157" s="157"/>
      <c r="C157" s="157"/>
      <c r="D157" s="157"/>
      <c r="E157" s="157"/>
      <c r="F157" s="157"/>
    </row>
    <row r="158" spans="1:6" ht="12" customHeight="1">
      <c r="A158" s="150"/>
      <c r="B158" s="71"/>
      <c r="C158" s="71"/>
      <c r="D158" s="71"/>
      <c r="E158" s="71"/>
      <c r="F158" s="71"/>
    </row>
    <row r="159" spans="1:6" ht="15" customHeight="1">
      <c r="A159" s="153" t="s">
        <v>234</v>
      </c>
      <c r="B159" s="77" t="s">
        <v>235</v>
      </c>
      <c r="C159" s="77"/>
      <c r="D159" s="77"/>
      <c r="E159" s="77"/>
      <c r="F159" s="71"/>
    </row>
    <row r="160" spans="1:6" ht="12" customHeight="1">
      <c r="A160" s="153"/>
      <c r="B160" s="77"/>
      <c r="C160" s="77"/>
      <c r="D160" s="77"/>
      <c r="E160" s="77"/>
      <c r="F160" s="71"/>
    </row>
    <row r="161" spans="1:6" ht="32.25" customHeight="1">
      <c r="A161" s="153" t="s">
        <v>236</v>
      </c>
      <c r="B161" s="190" t="s">
        <v>237</v>
      </c>
      <c r="C161" s="180"/>
      <c r="D161" s="180"/>
      <c r="E161" s="180"/>
      <c r="F161" s="180"/>
    </row>
    <row r="162" spans="1:6" ht="5.25" customHeight="1">
      <c r="A162" s="153"/>
      <c r="B162" s="191"/>
      <c r="C162" s="192"/>
      <c r="D162" s="192"/>
      <c r="E162" s="192"/>
      <c r="F162" s="192"/>
    </row>
    <row r="163" spans="1:6" ht="15.75" customHeight="1">
      <c r="A163" s="153" t="s">
        <v>238</v>
      </c>
      <c r="B163" s="191" t="s">
        <v>239</v>
      </c>
      <c r="C163" s="192"/>
      <c r="D163" s="192"/>
      <c r="E163" s="192"/>
      <c r="F163" s="192"/>
    </row>
    <row r="164" spans="1:6" ht="15" customHeight="1">
      <c r="A164" s="150"/>
      <c r="B164" s="153"/>
      <c r="C164" s="152"/>
      <c r="D164" s="78"/>
      <c r="E164" s="78"/>
      <c r="F164" s="78"/>
    </row>
    <row r="165" spans="1:6" ht="15.75">
      <c r="A165" s="93" t="s">
        <v>39</v>
      </c>
      <c r="B165" s="93"/>
      <c r="C165" s="93"/>
      <c r="D165" s="93"/>
      <c r="E165" s="93"/>
      <c r="F165" s="93"/>
    </row>
  </sheetData>
  <mergeCells count="9">
    <mergeCell ref="B4:F4"/>
    <mergeCell ref="A165:F165"/>
    <mergeCell ref="B109:F110"/>
    <mergeCell ref="B131:F131"/>
    <mergeCell ref="B135:F137"/>
    <mergeCell ref="B141:F142"/>
    <mergeCell ref="B161:F161"/>
    <mergeCell ref="B156:F157"/>
    <mergeCell ref="B33:F34"/>
  </mergeCells>
  <printOptions horizontalCentered="1"/>
  <pageMargins left="0.75" right="0.75" top="1" bottom="0.6" header="0.5" footer="0.46"/>
  <pageSetup fitToHeight="0" fitToWidth="0" horizontalDpi="600" verticalDpi="600" orientation="portrait" paperSize="9" scale="74" r:id="rId2"/>
  <rowBreaks count="2" manualBreakCount="2">
    <brk id="53" max="5" man="1"/>
    <brk id="110" max="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pmo3</dc:creator>
  <cp:keywords/>
  <dc:description/>
  <cp:lastModifiedBy>aijaz shaikh</cp:lastModifiedBy>
  <cp:lastPrinted>2006-11-22T10:15:33Z</cp:lastPrinted>
  <dcterms:created xsi:type="dcterms:W3CDTF">2006-07-31T11:04:27Z</dcterms:created>
  <dcterms:modified xsi:type="dcterms:W3CDTF">2006-11-22T10:18:41Z</dcterms:modified>
  <cp:category/>
  <cp:version/>
  <cp:contentType/>
  <cp:contentStatus/>
</cp:coreProperties>
</file>