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495" activeTab="0"/>
  </bookViews>
  <sheets>
    <sheet name="Summary-IIP" sheetId="1" r:id="rId1"/>
  </sheets>
  <definedNames>
    <definedName name="Table4" localSheetId="0">#REF!</definedName>
    <definedName name="Table4">#REF!</definedName>
    <definedName name="Table5" localSheetId="0">#REF!</definedName>
    <definedName name="Table5">#REF!</definedName>
  </definedNames>
  <calcPr fullCalcOnLoad="1"/>
</workbook>
</file>

<file path=xl/sharedStrings.xml><?xml version="1.0" encoding="utf-8"?>
<sst xmlns="http://schemas.openxmlformats.org/spreadsheetml/2006/main" count="78" uniqueCount="69">
  <si>
    <t xml:space="preserve">International Investment Position of Pakistan </t>
  </si>
  <si>
    <t>(Million US Dollars)</t>
  </si>
  <si>
    <t>IIP Components</t>
  </si>
  <si>
    <t>Stock as on 31-12-2003</t>
  </si>
  <si>
    <t xml:space="preserve">Stock as on 31-12-2004 </t>
  </si>
  <si>
    <t>Stock as on 31-12-2005</t>
  </si>
  <si>
    <t>Stock as on 31-12-2006</t>
  </si>
  <si>
    <t>Stock as on 31-12-2007</t>
  </si>
  <si>
    <t>Stock as on 31-12-2008</t>
  </si>
  <si>
    <t>Stock as on 31-12-2009</t>
  </si>
  <si>
    <t>Stock as on 31-03-2010 ( P )</t>
  </si>
  <si>
    <t>Stock as on 30-06-2010 ( P )</t>
  </si>
  <si>
    <t>Stock as on 30-09-2010 ( P )</t>
  </si>
  <si>
    <t>Stock as on 31-12-2010</t>
  </si>
  <si>
    <t>Stock as on 31-03-2011 ( P )</t>
  </si>
  <si>
    <t>Stock as on 30-06-2011 ( P )</t>
  </si>
  <si>
    <t>Stock as on 30-09-2011 ( P )</t>
  </si>
  <si>
    <t>Stock as on 31-03-2012 ( P )</t>
  </si>
  <si>
    <t>Stock as on 30-06-2012 ( P )</t>
  </si>
  <si>
    <t>Stock as on 30-09-2012 ( P )</t>
  </si>
  <si>
    <t>International Investment Position - net</t>
  </si>
  <si>
    <t>A. Assets</t>
  </si>
  <si>
    <t>1. Direct investment abroad</t>
  </si>
  <si>
    <t>1.1 Equity capital and reinvested earnings</t>
  </si>
  <si>
    <t>1.2 Other capital</t>
  </si>
  <si>
    <t>2. Portfolio investment</t>
  </si>
  <si>
    <t>2.1 Equity securities</t>
  </si>
  <si>
    <t>2.2 Debt securities</t>
  </si>
  <si>
    <t>4. Other investment</t>
  </si>
  <si>
    <t>4.1 Trade credits</t>
  </si>
  <si>
    <t>4.2 Loans</t>
  </si>
  <si>
    <t>4.3 Currency and deposits</t>
  </si>
  <si>
    <r>
      <t>4.4 Other assets</t>
    </r>
    <r>
      <rPr>
        <vertAlign val="superscript"/>
        <sz val="10"/>
        <rFont val="Times New Roman"/>
        <family val="1"/>
      </rPr>
      <t>α</t>
    </r>
  </si>
  <si>
    <t>5. Reserve assets</t>
  </si>
  <si>
    <t>5.1 Monetary gold</t>
  </si>
  <si>
    <t>5.2 Special drawing rights</t>
  </si>
  <si>
    <t>5.3 Reserve position in the Fund</t>
  </si>
  <si>
    <t xml:space="preserve">5.4 Foreign exchange </t>
  </si>
  <si>
    <t>5.4.1 Currency and deposits</t>
  </si>
  <si>
    <t>of which: Cash in Foreign Currency</t>
  </si>
  <si>
    <t>: Sinking Fund</t>
  </si>
  <si>
    <t>5.4.2 Securities</t>
  </si>
  <si>
    <t>5.4.3 Financial derivatives ,net</t>
  </si>
  <si>
    <t>B. Liabilities</t>
  </si>
  <si>
    <t xml:space="preserve">1. Direct investment in Pakistan </t>
  </si>
  <si>
    <t xml:space="preserve">3. Financial derivatives </t>
  </si>
  <si>
    <t>4.4 Other liabilities</t>
  </si>
  <si>
    <r>
      <t>α</t>
    </r>
    <r>
      <rPr>
        <sz val="11"/>
        <color indexed="8"/>
        <rFont val="Times New Roman"/>
        <family val="1"/>
      </rPr>
      <t xml:space="preserve"> includes the unsettled claims on India </t>
    </r>
  </si>
  <si>
    <r>
      <t>Ø</t>
    </r>
    <r>
      <rPr>
        <sz val="11"/>
        <color indexed="8"/>
        <rFont val="Times New Roman"/>
        <family val="1"/>
      </rPr>
      <t xml:space="preserve"> includes the unsettled claims on India</t>
    </r>
  </si>
  <si>
    <t>P : Provisional, R: Revised</t>
  </si>
  <si>
    <t>Contact Person : Muhammad Zarar Askari, Senior Joint Director</t>
  </si>
  <si>
    <t>Contact Number : 021-32453630, 99218112</t>
  </si>
  <si>
    <t>e-mail: zarar.askari@sbp.org.pk</t>
  </si>
  <si>
    <t>Revised on 22-07-2009</t>
  </si>
  <si>
    <t>Stock as on 31-12-2011</t>
  </si>
  <si>
    <t>3. Financial derivatives &amp; Employees Stock Options *</t>
  </si>
  <si>
    <t>* Employees stock options have been added w.e.f. December 2011 following the guidelines of BPM 6.</t>
  </si>
  <si>
    <t>5.5 Other claims ^</t>
  </si>
  <si>
    <t>^ Reclassified the short term investments under repo/reverse repo agreements w.e.f. July 2012</t>
  </si>
  <si>
    <t>Stock as on 
30-09-2013 ( R )</t>
  </si>
  <si>
    <t>Stock as on 
31-12-2013 ( R )</t>
  </si>
  <si>
    <t>Stock as on 
31-03-2014 ( R )</t>
  </si>
  <si>
    <t>Stock as on 
30-06-2013</t>
  </si>
  <si>
    <t>Stock as on 
31-03-2013</t>
  </si>
  <si>
    <t>Stock as on 
31-12-2012</t>
  </si>
  <si>
    <t>Stock as on 
30-06-2014 ( R )</t>
  </si>
  <si>
    <t>Stock as on 
30-09-2014 ( R )</t>
  </si>
  <si>
    <t>Stock as on 
31-03-2015 ( P )</t>
  </si>
  <si>
    <t>Stock as on 
31-12-2014 ( R 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</si>
</sst>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#,##0.0"/>
    <numFmt numFmtId="168" formatCode="#,##0.000"/>
    <numFmt numFmtId="169" formatCode="_(* #,##0.0000_);_(* \(#,##0.0000\);_(* &quot;-&quot;??_);_(@_)"/>
    <numFmt numFmtId="170" formatCode="_(* #,##0.000_);_(* \(#,##0.000\);_(* &quot;-&quot;?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10" xfId="58" applyFont="1" applyFill="1" applyBorder="1" applyAlignment="1" applyProtection="1">
      <alignment horizontal="left"/>
      <protection/>
    </xf>
    <xf numFmtId="164" fontId="7" fillId="0" borderId="10" xfId="42" applyNumberFormat="1" applyFont="1" applyFill="1" applyBorder="1" applyAlignment="1">
      <alignment/>
    </xf>
    <xf numFmtId="0" fontId="8" fillId="0" borderId="10" xfId="58" applyFont="1" applyFill="1" applyBorder="1">
      <alignment/>
      <protection/>
    </xf>
    <xf numFmtId="0" fontId="7" fillId="0" borderId="10" xfId="58" applyFont="1" applyFill="1" applyBorder="1" applyAlignment="1" applyProtection="1">
      <alignment horizontal="left" indent="2"/>
      <protection/>
    </xf>
    <xf numFmtId="0" fontId="8" fillId="0" borderId="10" xfId="58" applyFont="1" applyFill="1" applyBorder="1" applyAlignment="1" applyProtection="1">
      <alignment horizontal="left" indent="4"/>
      <protection/>
    </xf>
    <xf numFmtId="164" fontId="8" fillId="0" borderId="10" xfId="42" applyNumberFormat="1" applyFont="1" applyFill="1" applyBorder="1" applyAlignment="1">
      <alignment/>
    </xf>
    <xf numFmtId="164" fontId="9" fillId="0" borderId="10" xfId="42" applyNumberFormat="1" applyFont="1" applyFill="1" applyBorder="1" applyAlignment="1">
      <alignment/>
    </xf>
    <xf numFmtId="0" fontId="8" fillId="0" borderId="10" xfId="58" applyFont="1" applyFill="1" applyBorder="1" applyAlignment="1" applyProtection="1">
      <alignment horizontal="left"/>
      <protection/>
    </xf>
    <xf numFmtId="164" fontId="7" fillId="0" borderId="10" xfId="42" applyNumberFormat="1" applyFont="1" applyFill="1" applyBorder="1" applyAlignment="1">
      <alignment horizontal="right"/>
    </xf>
    <xf numFmtId="0" fontId="8" fillId="0" borderId="10" xfId="58" applyFont="1" applyFill="1" applyBorder="1" applyProtection="1">
      <alignment/>
      <protection/>
    </xf>
    <xf numFmtId="0" fontId="8" fillId="0" borderId="10" xfId="58" applyFont="1" applyFill="1" applyBorder="1" applyAlignment="1" applyProtection="1">
      <alignment horizontal="left" indent="6"/>
      <protection/>
    </xf>
    <xf numFmtId="0" fontId="12" fillId="0" borderId="10" xfId="58" applyFont="1" applyFill="1" applyBorder="1" applyAlignment="1" applyProtection="1">
      <alignment horizontal="left" indent="6"/>
      <protection/>
    </xf>
    <xf numFmtId="164" fontId="12" fillId="0" borderId="10" xfId="42" applyNumberFormat="1" applyFont="1" applyFill="1" applyBorder="1" applyAlignment="1">
      <alignment/>
    </xf>
    <xf numFmtId="164" fontId="13" fillId="0" borderId="10" xfId="42" applyNumberFormat="1" applyFont="1" applyFill="1" applyBorder="1" applyAlignment="1">
      <alignment/>
    </xf>
    <xf numFmtId="0" fontId="12" fillId="0" borderId="10" xfId="58" applyFont="1" applyFill="1" applyBorder="1" applyAlignment="1" applyProtection="1">
      <alignment horizontal="left" indent="10"/>
      <protection/>
    </xf>
    <xf numFmtId="0" fontId="8" fillId="0" borderId="10" xfId="58" applyFont="1" applyFill="1" applyBorder="1" applyAlignment="1" applyProtection="1">
      <alignment horizontal="left" indent="8"/>
      <protection/>
    </xf>
    <xf numFmtId="0" fontId="8" fillId="0" borderId="11" xfId="58" applyFont="1" applyFill="1" applyBorder="1" applyAlignment="1" applyProtection="1">
      <alignment horizontal="left" indent="4"/>
      <protection/>
    </xf>
    <xf numFmtId="164" fontId="8" fillId="0" borderId="11" xfId="42" applyNumberFormat="1" applyFont="1" applyFill="1" applyBorder="1" applyAlignment="1">
      <alignment/>
    </xf>
    <xf numFmtId="0" fontId="14" fillId="0" borderId="0" xfId="58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>
      <alignment/>
    </xf>
    <xf numFmtId="164" fontId="10" fillId="0" borderId="1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58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9" fillId="0" borderId="11" xfId="42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0" xfId="59" applyFont="1" applyFill="1">
      <alignment/>
      <protection/>
    </xf>
    <xf numFmtId="0" fontId="8" fillId="0" borderId="0" xfId="0" applyFont="1" applyFill="1" applyAlignment="1">
      <alignment vertical="top" wrapText="1"/>
    </xf>
    <xf numFmtId="0" fontId="16" fillId="0" borderId="10" xfId="0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17" fillId="0" borderId="0" xfId="0" applyFont="1" applyFill="1" applyAlignment="1">
      <alignment/>
    </xf>
    <xf numFmtId="43" fontId="8" fillId="0" borderId="0" xfId="0" applyNumberFormat="1" applyFont="1" applyFill="1" applyAlignment="1">
      <alignment vertical="top" wrapText="1"/>
    </xf>
    <xf numFmtId="164" fontId="17" fillId="0" borderId="10" xfId="42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3" fillId="0" borderId="0" xfId="58" applyFont="1" applyFill="1" applyBorder="1" applyAlignment="1" applyProtection="1">
      <alignment horizontal="left" wrapText="1"/>
      <protection/>
    </xf>
    <xf numFmtId="0" fontId="8" fillId="0" borderId="0" xfId="0" applyFont="1" applyFill="1" applyAlignment="1">
      <alignment horizontal="left" vertical="top" wrapText="1"/>
    </xf>
    <xf numFmtId="0" fontId="5" fillId="0" borderId="13" xfId="58" applyFont="1" applyFill="1" applyBorder="1" applyAlignment="1" applyProtection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8 2" xfId="56"/>
    <cellStyle name="Normal 2" xfId="57"/>
    <cellStyle name="Normal_BOPIIP" xfId="58"/>
    <cellStyle name="Normal_FAX-2005-06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3" sqref="AD3"/>
    </sheetView>
  </sheetViews>
  <sheetFormatPr defaultColWidth="9.140625" defaultRowHeight="15"/>
  <cols>
    <col min="1" max="1" width="58.28125" style="22" customWidth="1"/>
    <col min="2" max="2" width="10.421875" style="22" customWidth="1"/>
    <col min="3" max="3" width="10.57421875" style="22" customWidth="1"/>
    <col min="4" max="4" width="10.7109375" style="22" customWidth="1"/>
    <col min="5" max="5" width="11.00390625" style="22" customWidth="1"/>
    <col min="6" max="6" width="10.140625" style="22" customWidth="1"/>
    <col min="7" max="7" width="11.57421875" style="22" customWidth="1"/>
    <col min="8" max="8" width="10.00390625" style="22" customWidth="1"/>
    <col min="9" max="9" width="11.00390625" style="22" hidden="1" customWidth="1"/>
    <col min="10" max="10" width="10.28125" style="22" hidden="1" customWidth="1"/>
    <col min="11" max="11" width="10.140625" style="22" hidden="1" customWidth="1"/>
    <col min="12" max="12" width="10.28125" style="22" customWidth="1"/>
    <col min="13" max="15" width="10.421875" style="22" hidden="1" customWidth="1"/>
    <col min="16" max="16" width="10.421875" style="22" customWidth="1"/>
    <col min="17" max="17" width="10.140625" style="22" hidden="1" customWidth="1"/>
    <col min="18" max="18" width="9.8515625" style="22" hidden="1" customWidth="1"/>
    <col min="19" max="19" width="10.00390625" style="22" hidden="1" customWidth="1"/>
    <col min="20" max="20" width="11.421875" style="22" customWidth="1"/>
    <col min="21" max="21" width="15.421875" style="22" hidden="1" customWidth="1"/>
    <col min="22" max="23" width="14.28125" style="22" hidden="1" customWidth="1"/>
    <col min="24" max="24" width="14.421875" style="22" customWidth="1"/>
    <col min="25" max="26" width="14.00390625" style="22" customWidth="1"/>
    <col min="27" max="27" width="15.140625" style="22" customWidth="1"/>
    <col min="28" max="28" width="15.28125" style="22" customWidth="1"/>
    <col min="29" max="29" width="14.421875" style="22" customWidth="1"/>
    <col min="30" max="16384" width="9.140625" style="22" customWidth="1"/>
  </cols>
  <sheetData>
    <row r="1" spans="1:20" ht="18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9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39">
      <c r="A3" s="24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54</v>
      </c>
      <c r="Q3" s="23" t="s">
        <v>17</v>
      </c>
      <c r="R3" s="23" t="s">
        <v>18</v>
      </c>
      <c r="S3" s="23" t="s">
        <v>19</v>
      </c>
      <c r="T3" s="23" t="s">
        <v>64</v>
      </c>
      <c r="U3" s="23" t="s">
        <v>63</v>
      </c>
      <c r="V3" s="23" t="s">
        <v>62</v>
      </c>
      <c r="W3" s="23" t="s">
        <v>59</v>
      </c>
      <c r="X3" s="23" t="s">
        <v>60</v>
      </c>
      <c r="Y3" s="23" t="s">
        <v>61</v>
      </c>
      <c r="Z3" s="23" t="s">
        <v>65</v>
      </c>
      <c r="AA3" s="23" t="s">
        <v>66</v>
      </c>
      <c r="AB3" s="23" t="s">
        <v>68</v>
      </c>
      <c r="AC3" s="23" t="s">
        <v>67</v>
      </c>
    </row>
    <row r="4" spans="1:29" ht="14.25" customHeight="1" hidden="1">
      <c r="A4" s="25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X4" s="37"/>
      <c r="Y4" s="37"/>
      <c r="Z4" s="37"/>
      <c r="AA4" s="37"/>
      <c r="AB4" s="37"/>
      <c r="AC4" s="37"/>
    </row>
    <row r="5" spans="1:29" ht="15">
      <c r="A5" s="1" t="s">
        <v>20</v>
      </c>
      <c r="B5" s="2">
        <f aca="true" t="shared" si="0" ref="B5:S5">B7-B37</f>
        <v>-26544</v>
      </c>
      <c r="C5" s="2">
        <f t="shared" si="0"/>
        <v>-27790.845824000004</v>
      </c>
      <c r="D5" s="2">
        <f t="shared" si="0"/>
        <v>-29117</v>
      </c>
      <c r="E5" s="2">
        <f t="shared" si="0"/>
        <v>-35379</v>
      </c>
      <c r="F5" s="2">
        <f t="shared" si="0"/>
        <v>-50754</v>
      </c>
      <c r="G5" s="2">
        <f t="shared" si="0"/>
        <v>-52298</v>
      </c>
      <c r="H5" s="2">
        <f t="shared" si="0"/>
        <v>-54822</v>
      </c>
      <c r="I5" s="2">
        <f t="shared" si="0"/>
        <v>-54781.25</v>
      </c>
      <c r="J5" s="2">
        <f t="shared" si="0"/>
        <v>-55094</v>
      </c>
      <c r="K5" s="2">
        <f t="shared" si="0"/>
        <v>-58470.649999999994</v>
      </c>
      <c r="L5" s="2">
        <f t="shared" si="0"/>
        <v>-59164.00215778777</v>
      </c>
      <c r="M5" s="2">
        <f t="shared" si="0"/>
        <v>-58954.2550979447</v>
      </c>
      <c r="N5" s="2">
        <f t="shared" si="0"/>
        <v>-59763.34925103643</v>
      </c>
      <c r="O5" s="2">
        <f t="shared" si="0"/>
        <v>-59973.435206129565</v>
      </c>
      <c r="P5" s="2">
        <f t="shared" si="0"/>
        <v>-59823.853900645074</v>
      </c>
      <c r="Q5" s="2">
        <f t="shared" si="0"/>
        <v>-62410.87365968663</v>
      </c>
      <c r="R5" s="2">
        <f t="shared" si="0"/>
        <v>-64269.935894083006</v>
      </c>
      <c r="S5" s="2">
        <f t="shared" si="0"/>
        <v>-66339.1932144537</v>
      </c>
      <c r="T5" s="2">
        <f aca="true" t="shared" si="1" ref="T5:AA5">T7-T37</f>
        <v>-63759.93464297408</v>
      </c>
      <c r="U5" s="2">
        <f t="shared" si="1"/>
        <v>-64407.158706774004</v>
      </c>
      <c r="V5" s="2">
        <f t="shared" si="1"/>
        <v>-69066.05752285174</v>
      </c>
      <c r="W5" s="2">
        <f t="shared" si="1"/>
        <v>-70465.99150851124</v>
      </c>
      <c r="X5" s="2">
        <f t="shared" si="1"/>
        <v>-70782.5520254779</v>
      </c>
      <c r="Y5" s="2">
        <f t="shared" si="1"/>
        <v>-71694.42497836574</v>
      </c>
      <c r="Z5" s="2">
        <f t="shared" si="1"/>
        <v>-74024.51123600864</v>
      </c>
      <c r="AA5" s="2">
        <f t="shared" si="1"/>
        <v>-73713.23733490903</v>
      </c>
      <c r="AB5" s="2">
        <f>AB7-AB37</f>
        <v>-74650.67789107893</v>
      </c>
      <c r="AC5" s="2">
        <f>AC7-AC37</f>
        <v>-70433.55418819688</v>
      </c>
    </row>
    <row r="6" spans="1:29" ht="15">
      <c r="A6" s="3"/>
      <c r="B6" s="2"/>
      <c r="C6" s="2"/>
      <c r="D6" s="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39"/>
      <c r="Y6" s="39"/>
      <c r="Z6" s="39"/>
      <c r="AA6" s="39"/>
      <c r="AB6" s="39"/>
      <c r="AC6" s="39"/>
    </row>
    <row r="7" spans="1:29" ht="15">
      <c r="A7" s="1" t="s">
        <v>21</v>
      </c>
      <c r="B7" s="2">
        <f aca="true" t="shared" si="2" ref="B7:S7">B9+B13+B17+B19+B25</f>
        <v>17033</v>
      </c>
      <c r="C7" s="2">
        <f t="shared" si="2"/>
        <v>17082</v>
      </c>
      <c r="D7" s="2">
        <f t="shared" si="2"/>
        <v>17751</v>
      </c>
      <c r="E7" s="2">
        <f t="shared" si="2"/>
        <v>19818</v>
      </c>
      <c r="F7" s="2">
        <f t="shared" si="2"/>
        <v>22769</v>
      </c>
      <c r="G7" s="2">
        <f t="shared" si="2"/>
        <v>17993</v>
      </c>
      <c r="H7" s="2">
        <f t="shared" si="2"/>
        <v>23374</v>
      </c>
      <c r="I7" s="2">
        <f t="shared" si="2"/>
        <v>22733.75</v>
      </c>
      <c r="J7" s="2">
        <f t="shared" si="2"/>
        <v>24699</v>
      </c>
      <c r="K7" s="2">
        <f t="shared" si="2"/>
        <v>25348.75</v>
      </c>
      <c r="L7" s="2">
        <f t="shared" si="2"/>
        <v>26158.227432421314</v>
      </c>
      <c r="M7" s="2">
        <f t="shared" si="2"/>
        <v>27310.62520845052</v>
      </c>
      <c r="N7" s="2">
        <f t="shared" si="2"/>
        <v>28518.628935253888</v>
      </c>
      <c r="O7" s="2">
        <f t="shared" si="2"/>
        <v>27501.495176747932</v>
      </c>
      <c r="P7" s="2">
        <f t="shared" si="2"/>
        <v>26573.684937934348</v>
      </c>
      <c r="Q7" s="2">
        <f t="shared" si="2"/>
        <v>25608.87012427189</v>
      </c>
      <c r="R7" s="2">
        <f t="shared" si="2"/>
        <v>24169.091767771875</v>
      </c>
      <c r="S7" s="2">
        <f t="shared" si="2"/>
        <v>24288.89001650117</v>
      </c>
      <c r="T7" s="2">
        <f aca="true" t="shared" si="3" ref="T7:AA7">T9+T13+T17+T19+T25</f>
        <v>23657.12588067373</v>
      </c>
      <c r="U7" s="2">
        <f t="shared" si="3"/>
        <v>21543.98051967382</v>
      </c>
      <c r="V7" s="2">
        <f t="shared" si="3"/>
        <v>19545.30801083344</v>
      </c>
      <c r="W7" s="2">
        <f t="shared" si="3"/>
        <v>18143.212976626877</v>
      </c>
      <c r="X7" s="2">
        <f t="shared" si="3"/>
        <v>17180.266920380913</v>
      </c>
      <c r="Y7" s="2">
        <f t="shared" si="3"/>
        <v>18831.072001860208</v>
      </c>
      <c r="Z7" s="2">
        <f t="shared" si="3"/>
        <v>22859.61304133953</v>
      </c>
      <c r="AA7" s="2">
        <f t="shared" si="3"/>
        <v>22200.576737158182</v>
      </c>
      <c r="AB7" s="2">
        <f>AB9+AB13+AB17+AB19+AB25</f>
        <v>23967.732888763923</v>
      </c>
      <c r="AC7" s="2">
        <f>AC9+AC13+AC17+AC19+AC25</f>
        <v>24884.00601575476</v>
      </c>
    </row>
    <row r="8" spans="1:29" ht="15">
      <c r="A8" s="1"/>
      <c r="B8" s="2"/>
      <c r="C8" s="2"/>
      <c r="D8" s="7"/>
      <c r="E8" s="27"/>
      <c r="F8" s="27"/>
      <c r="G8" s="27"/>
      <c r="H8" s="27"/>
      <c r="I8" s="27"/>
      <c r="J8" s="27"/>
      <c r="K8" s="27"/>
      <c r="L8" s="2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6"/>
      <c r="AA8" s="6"/>
      <c r="AB8" s="6"/>
      <c r="AC8" s="6"/>
    </row>
    <row r="9" spans="1:29" ht="15">
      <c r="A9" s="4" t="s">
        <v>22</v>
      </c>
      <c r="B9" s="2">
        <f aca="true" t="shared" si="4" ref="B9:S9">B10+B11</f>
        <v>604</v>
      </c>
      <c r="C9" s="2">
        <f t="shared" si="4"/>
        <v>702</v>
      </c>
      <c r="D9" s="2">
        <f t="shared" si="4"/>
        <v>870</v>
      </c>
      <c r="E9" s="2">
        <f t="shared" si="4"/>
        <v>1010</v>
      </c>
      <c r="F9" s="2">
        <f t="shared" si="4"/>
        <v>1249</v>
      </c>
      <c r="G9" s="2">
        <f t="shared" si="4"/>
        <v>1960</v>
      </c>
      <c r="H9" s="2">
        <f t="shared" si="4"/>
        <v>1851</v>
      </c>
      <c r="I9" s="2">
        <f t="shared" si="4"/>
        <v>1664</v>
      </c>
      <c r="J9" s="2">
        <f t="shared" si="4"/>
        <v>1663</v>
      </c>
      <c r="K9" s="2">
        <f t="shared" si="4"/>
        <v>1673</v>
      </c>
      <c r="L9" s="2">
        <f t="shared" si="4"/>
        <v>1361.5959612893746</v>
      </c>
      <c r="M9" s="2">
        <f t="shared" si="4"/>
        <v>1407.83488</v>
      </c>
      <c r="N9" s="2">
        <f t="shared" si="4"/>
        <v>1387.99976</v>
      </c>
      <c r="O9" s="2">
        <f t="shared" si="4"/>
        <v>1418.60976</v>
      </c>
      <c r="P9" s="2">
        <f t="shared" si="4"/>
        <v>1401.1365063890598</v>
      </c>
      <c r="Q9" s="2">
        <f t="shared" si="4"/>
        <v>1428.0875063890599</v>
      </c>
      <c r="R9" s="2">
        <f t="shared" si="4"/>
        <v>1445.2235063890598</v>
      </c>
      <c r="S9" s="2">
        <f t="shared" si="4"/>
        <v>1484.02350638906</v>
      </c>
      <c r="T9" s="2">
        <f aca="true" t="shared" si="5" ref="T9:AA9">T10+T11</f>
        <v>1549.572828605793</v>
      </c>
      <c r="U9" s="2">
        <f t="shared" si="5"/>
        <v>1681.538228605793</v>
      </c>
      <c r="V9" s="2">
        <f t="shared" si="5"/>
        <v>1705.8708546850673</v>
      </c>
      <c r="W9" s="2">
        <f t="shared" si="5"/>
        <v>1753.3561088712663</v>
      </c>
      <c r="X9" s="2">
        <f t="shared" si="5"/>
        <v>1613.6022949318283</v>
      </c>
      <c r="Y9" s="2">
        <f t="shared" si="5"/>
        <v>1580.626712158791</v>
      </c>
      <c r="Z9" s="2">
        <f t="shared" si="5"/>
        <v>1604.4993306657323</v>
      </c>
      <c r="AA9" s="2">
        <f t="shared" si="5"/>
        <v>1618.2656867222845</v>
      </c>
      <c r="AB9" s="2">
        <f>AB10+AB11</f>
        <v>1694.635536605598</v>
      </c>
      <c r="AC9" s="2">
        <f>AC10+AC11</f>
        <v>1596.7709426850463</v>
      </c>
    </row>
    <row r="10" spans="1:29" ht="15">
      <c r="A10" s="5" t="s">
        <v>23</v>
      </c>
      <c r="B10" s="6">
        <v>604</v>
      </c>
      <c r="C10" s="6">
        <v>702</v>
      </c>
      <c r="D10" s="7">
        <v>870</v>
      </c>
      <c r="E10" s="7">
        <v>1010</v>
      </c>
      <c r="F10" s="7">
        <v>1249</v>
      </c>
      <c r="G10" s="7">
        <v>1915</v>
      </c>
      <c r="H10" s="7">
        <v>1797</v>
      </c>
      <c r="I10" s="7">
        <v>1610</v>
      </c>
      <c r="J10" s="7">
        <v>1609.5</v>
      </c>
      <c r="K10" s="7">
        <v>1619.5</v>
      </c>
      <c r="L10" s="7">
        <v>1340.2699612893746</v>
      </c>
      <c r="M10" s="7">
        <v>1385.9427600000001</v>
      </c>
      <c r="N10" s="7">
        <v>1365.99976</v>
      </c>
      <c r="O10" s="7">
        <v>1396.60976</v>
      </c>
      <c r="P10" s="7">
        <v>1401.4355100618927</v>
      </c>
      <c r="Q10" s="7">
        <v>1428.3865100618927</v>
      </c>
      <c r="R10" s="7">
        <v>1445.5225100618927</v>
      </c>
      <c r="S10" s="7">
        <v>1484.322510061893</v>
      </c>
      <c r="T10" s="7">
        <v>1546.0673765252548</v>
      </c>
      <c r="U10" s="7">
        <v>1678.0327765252548</v>
      </c>
      <c r="V10" s="7">
        <v>1702.3654026045292</v>
      </c>
      <c r="W10" s="7">
        <v>1749.8506567907282</v>
      </c>
      <c r="X10" s="6">
        <v>1613.6567719601433</v>
      </c>
      <c r="Y10" s="6">
        <v>1580.681189187106</v>
      </c>
      <c r="Z10" s="6">
        <v>1604.5538076940472</v>
      </c>
      <c r="AA10" s="6">
        <v>1618.3201637505995</v>
      </c>
      <c r="AB10" s="6">
        <v>1694.690013633913</v>
      </c>
      <c r="AC10" s="6">
        <v>1596.8254197133613</v>
      </c>
    </row>
    <row r="11" spans="1:29" ht="15">
      <c r="A11" s="5" t="s">
        <v>24</v>
      </c>
      <c r="B11" s="2">
        <v>0</v>
      </c>
      <c r="C11" s="2">
        <v>0</v>
      </c>
      <c r="D11" s="7">
        <v>0</v>
      </c>
      <c r="E11" s="7">
        <v>0</v>
      </c>
      <c r="F11" s="7">
        <v>0</v>
      </c>
      <c r="G11" s="7">
        <v>45</v>
      </c>
      <c r="H11" s="7">
        <v>54</v>
      </c>
      <c r="I11" s="7">
        <v>54</v>
      </c>
      <c r="J11" s="7">
        <v>53.5</v>
      </c>
      <c r="K11" s="7">
        <v>53.5</v>
      </c>
      <c r="L11" s="7">
        <v>21.326</v>
      </c>
      <c r="M11" s="7">
        <v>21.89212</v>
      </c>
      <c r="N11" s="7">
        <v>22</v>
      </c>
      <c r="O11" s="7">
        <v>22</v>
      </c>
      <c r="P11" s="7">
        <v>-0.2990036728329457</v>
      </c>
      <c r="Q11" s="7">
        <v>-0.2990036728329457</v>
      </c>
      <c r="R11" s="7">
        <v>-0.2990036728329457</v>
      </c>
      <c r="S11" s="7">
        <v>-0.2990036728329457</v>
      </c>
      <c r="T11" s="7">
        <v>3.5054520805380225</v>
      </c>
      <c r="U11" s="7">
        <v>3.5054520805380225</v>
      </c>
      <c r="V11" s="7">
        <v>3.5054520805380225</v>
      </c>
      <c r="W11" s="7">
        <v>3.5054520805380225</v>
      </c>
      <c r="X11" s="6">
        <v>-0.054477028314995124</v>
      </c>
      <c r="Y11" s="6">
        <v>-0.054477028314995124</v>
      </c>
      <c r="Z11" s="6">
        <v>-0.054477028314995124</v>
      </c>
      <c r="AA11" s="6">
        <v>-0.054477028314995124</v>
      </c>
      <c r="AB11" s="6">
        <v>-0.054477028314995124</v>
      </c>
      <c r="AC11" s="6">
        <v>-0.054477028314995124</v>
      </c>
    </row>
    <row r="12" spans="1:29" ht="15">
      <c r="A12" s="8"/>
      <c r="B12" s="2"/>
      <c r="C12" s="2"/>
      <c r="D12" s="7"/>
      <c r="E12" s="27"/>
      <c r="F12" s="27"/>
      <c r="G12" s="27"/>
      <c r="H12" s="27"/>
      <c r="I12" s="27"/>
      <c r="J12" s="27"/>
      <c r="K12" s="27"/>
      <c r="L12" s="2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6"/>
      <c r="Z12" s="6"/>
      <c r="AA12" s="6"/>
      <c r="AB12" s="6"/>
      <c r="AC12" s="6"/>
    </row>
    <row r="13" spans="1:29" ht="15">
      <c r="A13" s="4" t="s">
        <v>25</v>
      </c>
      <c r="B13" s="2">
        <f aca="true" t="shared" si="6" ref="B13:S13">B14+B15</f>
        <v>155</v>
      </c>
      <c r="C13" s="2">
        <f t="shared" si="6"/>
        <v>158</v>
      </c>
      <c r="D13" s="2">
        <f t="shared" si="6"/>
        <v>452</v>
      </c>
      <c r="E13" s="2">
        <f t="shared" si="6"/>
        <v>311</v>
      </c>
      <c r="F13" s="2">
        <f t="shared" si="6"/>
        <v>330</v>
      </c>
      <c r="G13" s="2">
        <f t="shared" si="6"/>
        <v>142</v>
      </c>
      <c r="H13" s="2">
        <f t="shared" si="6"/>
        <v>153</v>
      </c>
      <c r="I13" s="2">
        <f t="shared" si="6"/>
        <v>155</v>
      </c>
      <c r="J13" s="2">
        <f t="shared" si="6"/>
        <v>148</v>
      </c>
      <c r="K13" s="2">
        <f t="shared" si="6"/>
        <v>148</v>
      </c>
      <c r="L13" s="2">
        <f t="shared" si="6"/>
        <v>178.2654711319414</v>
      </c>
      <c r="M13" s="2">
        <f t="shared" si="6"/>
        <v>183.2233</v>
      </c>
      <c r="N13" s="2">
        <f t="shared" si="6"/>
        <v>184.93079999999998</v>
      </c>
      <c r="O13" s="2">
        <f t="shared" si="6"/>
        <v>188.60776299999998</v>
      </c>
      <c r="P13" s="2">
        <f t="shared" si="6"/>
        <v>195.37556797471086</v>
      </c>
      <c r="Q13" s="2">
        <f t="shared" si="6"/>
        <v>210.65156797471087</v>
      </c>
      <c r="R13" s="2">
        <f t="shared" si="6"/>
        <v>228.31456797471085</v>
      </c>
      <c r="S13" s="2">
        <f t="shared" si="6"/>
        <v>210.18516797471085</v>
      </c>
      <c r="T13" s="2">
        <f aca="true" t="shared" si="7" ref="T13:AA13">T14+T15</f>
        <v>378.648006382328</v>
      </c>
      <c r="U13" s="2">
        <f t="shared" si="7"/>
        <v>441.24220638232805</v>
      </c>
      <c r="V13" s="2">
        <f t="shared" si="7"/>
        <v>445.654105609887</v>
      </c>
      <c r="W13" s="2">
        <f t="shared" si="7"/>
        <v>446.52010560988697</v>
      </c>
      <c r="X13" s="2">
        <f t="shared" si="7"/>
        <v>491.4092980088548</v>
      </c>
      <c r="Y13" s="2">
        <f t="shared" si="7"/>
        <v>493.0939430088548</v>
      </c>
      <c r="Z13" s="2">
        <f t="shared" si="7"/>
        <v>483.75980411460114</v>
      </c>
      <c r="AA13" s="2">
        <f t="shared" si="7"/>
        <v>443.6766851146011</v>
      </c>
      <c r="AB13" s="2">
        <f>AB14+AB15</f>
        <v>381.16</v>
      </c>
      <c r="AC13" s="2">
        <f>AC14+AC15</f>
        <v>376.15627500000005</v>
      </c>
    </row>
    <row r="14" spans="1:29" ht="15">
      <c r="A14" s="5" t="s">
        <v>26</v>
      </c>
      <c r="B14" s="6">
        <v>154</v>
      </c>
      <c r="C14" s="6">
        <v>155</v>
      </c>
      <c r="D14" s="7">
        <v>447</v>
      </c>
      <c r="E14" s="7">
        <v>307</v>
      </c>
      <c r="F14" s="7">
        <v>316</v>
      </c>
      <c r="G14" s="7">
        <v>108</v>
      </c>
      <c r="H14" s="7">
        <v>120</v>
      </c>
      <c r="I14" s="7">
        <v>122</v>
      </c>
      <c r="J14" s="7">
        <v>115</v>
      </c>
      <c r="K14" s="7">
        <v>115</v>
      </c>
      <c r="L14" s="7">
        <v>120.2654711319414</v>
      </c>
      <c r="M14" s="7">
        <v>118.70329999999998</v>
      </c>
      <c r="N14" s="7">
        <v>119.57829999999998</v>
      </c>
      <c r="O14" s="7">
        <v>122.12002799999999</v>
      </c>
      <c r="P14" s="7">
        <v>103.61586000496389</v>
      </c>
      <c r="Q14" s="7">
        <v>106.4858600049639</v>
      </c>
      <c r="R14" s="7">
        <v>106.7238600049639</v>
      </c>
      <c r="S14" s="7">
        <v>106.59446000496389</v>
      </c>
      <c r="T14" s="7">
        <v>157.52127724820542</v>
      </c>
      <c r="U14" s="7">
        <v>157.52127724820542</v>
      </c>
      <c r="V14" s="7">
        <v>155.76784617826635</v>
      </c>
      <c r="W14" s="7">
        <v>156.64284617826635</v>
      </c>
      <c r="X14" s="6">
        <v>205.83126926628313</v>
      </c>
      <c r="Y14" s="6">
        <v>205.84265226628312</v>
      </c>
      <c r="Z14" s="6">
        <v>236.16133457620185</v>
      </c>
      <c r="AA14" s="6">
        <v>235.70790457620186</v>
      </c>
      <c r="AB14" s="6">
        <v>205.96</v>
      </c>
      <c r="AC14" s="6">
        <v>205.96365</v>
      </c>
    </row>
    <row r="15" spans="1:29" ht="15">
      <c r="A15" s="5" t="s">
        <v>27</v>
      </c>
      <c r="B15" s="6">
        <v>1</v>
      </c>
      <c r="C15" s="6">
        <v>3</v>
      </c>
      <c r="D15" s="7">
        <v>5</v>
      </c>
      <c r="E15" s="7">
        <v>4</v>
      </c>
      <c r="F15" s="7">
        <v>14</v>
      </c>
      <c r="G15" s="7">
        <v>34</v>
      </c>
      <c r="H15" s="7">
        <v>33</v>
      </c>
      <c r="I15" s="7">
        <v>33</v>
      </c>
      <c r="J15" s="7">
        <v>33</v>
      </c>
      <c r="K15" s="7">
        <v>33</v>
      </c>
      <c r="L15" s="7">
        <v>58</v>
      </c>
      <c r="M15" s="7">
        <v>64.52</v>
      </c>
      <c r="N15" s="7">
        <v>65.35249999999999</v>
      </c>
      <c r="O15" s="7">
        <v>66.48773499999999</v>
      </c>
      <c r="P15" s="7">
        <v>91.75970796974697</v>
      </c>
      <c r="Q15" s="7">
        <v>104.16570796974696</v>
      </c>
      <c r="R15" s="7">
        <v>121.59070796974696</v>
      </c>
      <c r="S15" s="7">
        <v>103.59070796974696</v>
      </c>
      <c r="T15" s="7">
        <v>221.12672913412257</v>
      </c>
      <c r="U15" s="7">
        <v>283.7209291341226</v>
      </c>
      <c r="V15" s="7">
        <v>289.88625943162066</v>
      </c>
      <c r="W15" s="7">
        <v>289.87725943162064</v>
      </c>
      <c r="X15" s="6">
        <v>285.5780287425717</v>
      </c>
      <c r="Y15" s="6">
        <v>287.2512907425717</v>
      </c>
      <c r="Z15" s="6">
        <v>247.59846953839929</v>
      </c>
      <c r="AA15" s="6">
        <v>207.96878053839927</v>
      </c>
      <c r="AB15" s="6">
        <v>175.20000000000002</v>
      </c>
      <c r="AC15" s="6">
        <v>170.19262500000002</v>
      </c>
    </row>
    <row r="16" spans="1:29" ht="15">
      <c r="A16" s="5"/>
      <c r="B16" s="2"/>
      <c r="C16" s="2"/>
      <c r="D16" s="7"/>
      <c r="E16" s="27"/>
      <c r="F16" s="27"/>
      <c r="G16" s="27"/>
      <c r="H16" s="27"/>
      <c r="I16" s="27"/>
      <c r="J16" s="27"/>
      <c r="K16" s="27"/>
      <c r="L16" s="2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  <c r="AA16" s="6"/>
      <c r="AB16" s="6"/>
      <c r="AC16" s="6"/>
    </row>
    <row r="17" spans="1:29" ht="15">
      <c r="A17" s="4" t="s">
        <v>55</v>
      </c>
      <c r="B17" s="2">
        <v>0</v>
      </c>
      <c r="C17" s="2">
        <v>0</v>
      </c>
      <c r="D17" s="2">
        <v>0</v>
      </c>
      <c r="E17" s="2">
        <v>0</v>
      </c>
      <c r="F17" s="9">
        <v>0</v>
      </c>
      <c r="G17" s="9">
        <v>0</v>
      </c>
      <c r="H17" s="9">
        <v>27</v>
      </c>
      <c r="I17" s="9">
        <v>25</v>
      </c>
      <c r="J17" s="9">
        <v>25</v>
      </c>
      <c r="K17" s="9">
        <v>38</v>
      </c>
      <c r="L17" s="9">
        <v>21</v>
      </c>
      <c r="M17" s="21">
        <v>20.24803400596553</v>
      </c>
      <c r="N17" s="21">
        <v>15.258034005965529</v>
      </c>
      <c r="O17" s="21">
        <v>11.416999999999998</v>
      </c>
      <c r="P17" s="21">
        <v>25.03283802140588</v>
      </c>
      <c r="Q17" s="21">
        <v>25.685178021405882</v>
      </c>
      <c r="R17" s="21">
        <v>24.40865802139588</v>
      </c>
      <c r="S17" s="21">
        <v>26.662658021395877</v>
      </c>
      <c r="T17" s="21">
        <v>21.65462401543035</v>
      </c>
      <c r="U17" s="21">
        <v>22.854624015430353</v>
      </c>
      <c r="V17" s="21">
        <v>17.157662631819306</v>
      </c>
      <c r="W17" s="21">
        <v>21.24989863905357</v>
      </c>
      <c r="X17" s="2">
        <v>21.323529228371612</v>
      </c>
      <c r="Y17" s="2">
        <v>23.920804279577794</v>
      </c>
      <c r="Z17" s="2">
        <v>112.92986211716209</v>
      </c>
      <c r="AA17" s="2">
        <v>100.66661268891687</v>
      </c>
      <c r="AB17" s="2">
        <v>84.81580601756524</v>
      </c>
      <c r="AC17" s="2">
        <v>18.61137530274337</v>
      </c>
    </row>
    <row r="18" spans="1:29" ht="15">
      <c r="A18" s="10"/>
      <c r="B18" s="2"/>
      <c r="C18" s="2"/>
      <c r="D18" s="7"/>
      <c r="E18" s="27"/>
      <c r="F18" s="27"/>
      <c r="G18" s="27"/>
      <c r="H18" s="27"/>
      <c r="I18" s="27"/>
      <c r="J18" s="27"/>
      <c r="K18" s="27"/>
      <c r="L18" s="2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  <c r="AA18" s="6"/>
      <c r="AB18" s="6"/>
      <c r="AC18" s="6"/>
    </row>
    <row r="19" spans="1:29" ht="15">
      <c r="A19" s="4" t="s">
        <v>28</v>
      </c>
      <c r="B19" s="2">
        <f aca="true" t="shared" si="8" ref="B19:S19">B20+B21+B22+B23</f>
        <v>3529</v>
      </c>
      <c r="C19" s="2">
        <f t="shared" si="8"/>
        <v>5495</v>
      </c>
      <c r="D19" s="2">
        <f t="shared" si="8"/>
        <v>5339</v>
      </c>
      <c r="E19" s="2">
        <f t="shared" si="8"/>
        <v>5755</v>
      </c>
      <c r="F19" s="2">
        <f t="shared" si="8"/>
        <v>5654</v>
      </c>
      <c r="G19" s="2">
        <f t="shared" si="8"/>
        <v>6258</v>
      </c>
      <c r="H19" s="2">
        <f t="shared" si="8"/>
        <v>6203</v>
      </c>
      <c r="I19" s="2">
        <f t="shared" si="8"/>
        <v>6547.75</v>
      </c>
      <c r="J19" s="2">
        <f t="shared" si="8"/>
        <v>6321</v>
      </c>
      <c r="K19" s="2">
        <f t="shared" si="8"/>
        <v>6514.75</v>
      </c>
      <c r="L19" s="2">
        <f t="shared" si="8"/>
        <v>6648.566</v>
      </c>
      <c r="M19" s="2">
        <f t="shared" si="8"/>
        <v>6735.318994444556</v>
      </c>
      <c r="N19" s="2">
        <f t="shared" si="8"/>
        <v>7194.193653747921</v>
      </c>
      <c r="O19" s="2">
        <f t="shared" si="8"/>
        <v>6913.111653747921</v>
      </c>
      <c r="P19" s="2">
        <f t="shared" si="8"/>
        <v>7332.029025549158</v>
      </c>
      <c r="Q19" s="2">
        <f t="shared" si="8"/>
        <v>7334.416971886698</v>
      </c>
      <c r="R19" s="2">
        <f t="shared" si="8"/>
        <v>7254.594671886698</v>
      </c>
      <c r="S19" s="2">
        <f t="shared" si="8"/>
        <v>7403.595684116004</v>
      </c>
      <c r="T19" s="2">
        <f aca="true" t="shared" si="9" ref="T19:AA19">T20+T21+T22+T23</f>
        <v>8180.525521670166</v>
      </c>
      <c r="U19" s="2">
        <f t="shared" si="9"/>
        <v>7803.827660670266</v>
      </c>
      <c r="V19" s="2">
        <f t="shared" si="9"/>
        <v>7711.391627514663</v>
      </c>
      <c r="W19" s="2">
        <f t="shared" si="9"/>
        <v>7259.627557876751</v>
      </c>
      <c r="X19" s="2">
        <f t="shared" si="9"/>
        <v>7702.212397304113</v>
      </c>
      <c r="Y19" s="2">
        <f t="shared" si="9"/>
        <v>7304.227279080959</v>
      </c>
      <c r="Z19" s="2">
        <f t="shared" si="9"/>
        <v>7423.338982007866</v>
      </c>
      <c r="AA19" s="2">
        <f t="shared" si="9"/>
        <v>7154.018658983348</v>
      </c>
      <c r="AB19" s="2">
        <f>AB20+AB21+AB22+AB23</f>
        <v>7377.987615743639</v>
      </c>
      <c r="AC19" s="2">
        <f>AC20+AC21+AC22+AC23</f>
        <v>7441.109346773531</v>
      </c>
    </row>
    <row r="20" spans="1:29" ht="15">
      <c r="A20" s="5" t="s">
        <v>29</v>
      </c>
      <c r="B20" s="6">
        <v>1692</v>
      </c>
      <c r="C20" s="6">
        <v>1957</v>
      </c>
      <c r="D20" s="7">
        <v>2258</v>
      </c>
      <c r="E20" s="7">
        <v>2500</v>
      </c>
      <c r="F20" s="7">
        <v>2765</v>
      </c>
      <c r="G20" s="7">
        <v>3072</v>
      </c>
      <c r="H20" s="7">
        <v>3090</v>
      </c>
      <c r="I20" s="7">
        <v>3236</v>
      </c>
      <c r="J20" s="7">
        <v>3258.5</v>
      </c>
      <c r="K20" s="7">
        <v>3294.5</v>
      </c>
      <c r="L20" s="7">
        <v>3364.566</v>
      </c>
      <c r="M20" s="7">
        <v>3705.476</v>
      </c>
      <c r="N20" s="7">
        <v>4094.667</v>
      </c>
      <c r="O20" s="7">
        <v>4135.303</v>
      </c>
      <c r="P20" s="7">
        <v>4320.051710965825</v>
      </c>
      <c r="Q20" s="7">
        <v>4266.876</v>
      </c>
      <c r="R20" s="7">
        <v>4279.086</v>
      </c>
      <c r="S20" s="7">
        <v>4287.425</v>
      </c>
      <c r="T20" s="7">
        <v>4743.151</v>
      </c>
      <c r="U20" s="7">
        <v>4745.3279999999995</v>
      </c>
      <c r="V20" s="7">
        <v>4606.410999999999</v>
      </c>
      <c r="W20" s="7">
        <v>4643.012999999999</v>
      </c>
      <c r="X20" s="6">
        <v>4639.5613722193</v>
      </c>
      <c r="Y20" s="6">
        <v>4545.106163130325</v>
      </c>
      <c r="Z20" s="6">
        <v>4548.777560073497</v>
      </c>
      <c r="AA20" s="6">
        <v>4534.212942130002</v>
      </c>
      <c r="AB20" s="6">
        <v>4611.714545292117</v>
      </c>
      <c r="AC20" s="6">
        <v>4608.560413918262</v>
      </c>
    </row>
    <row r="21" spans="1:29" ht="15">
      <c r="A21" s="5" t="s">
        <v>30</v>
      </c>
      <c r="B21" s="6">
        <v>80</v>
      </c>
      <c r="C21" s="6">
        <v>83</v>
      </c>
      <c r="D21" s="7">
        <v>86</v>
      </c>
      <c r="E21" s="7">
        <v>89</v>
      </c>
      <c r="F21" s="7">
        <v>92</v>
      </c>
      <c r="G21" s="7">
        <v>95</v>
      </c>
      <c r="H21" s="7">
        <v>99</v>
      </c>
      <c r="I21" s="7">
        <v>99.75</v>
      </c>
      <c r="J21" s="7">
        <v>100.5</v>
      </c>
      <c r="K21" s="7">
        <v>101.25</v>
      </c>
      <c r="L21" s="7">
        <v>102</v>
      </c>
      <c r="M21" s="7">
        <v>103</v>
      </c>
      <c r="N21" s="7">
        <v>103.75</v>
      </c>
      <c r="O21" s="7">
        <v>104.5</v>
      </c>
      <c r="P21" s="7">
        <v>105.25</v>
      </c>
      <c r="Q21" s="7">
        <v>106</v>
      </c>
      <c r="R21" s="7">
        <v>107</v>
      </c>
      <c r="S21" s="7">
        <v>107.5</v>
      </c>
      <c r="T21" s="7">
        <v>108.25</v>
      </c>
      <c r="U21" s="7">
        <v>109</v>
      </c>
      <c r="V21" s="7">
        <v>109.75</v>
      </c>
      <c r="W21" s="7">
        <v>110.5</v>
      </c>
      <c r="X21" s="6">
        <v>111.25</v>
      </c>
      <c r="Y21" s="6">
        <v>112</v>
      </c>
      <c r="Z21" s="6">
        <v>112.75</v>
      </c>
      <c r="AA21" s="6">
        <v>83.564</v>
      </c>
      <c r="AB21" s="6">
        <v>84.90945400000001</v>
      </c>
      <c r="AC21" s="6">
        <v>85.295454</v>
      </c>
    </row>
    <row r="22" spans="1:29" ht="15">
      <c r="A22" s="5" t="s">
        <v>31</v>
      </c>
      <c r="B22" s="6">
        <v>867</v>
      </c>
      <c r="C22" s="6">
        <v>2452</v>
      </c>
      <c r="D22" s="6">
        <v>1894</v>
      </c>
      <c r="E22" s="6">
        <v>1939</v>
      </c>
      <c r="F22" s="6">
        <v>1617</v>
      </c>
      <c r="G22" s="6">
        <v>1971</v>
      </c>
      <c r="H22" s="6">
        <v>1810</v>
      </c>
      <c r="I22" s="6">
        <v>2052</v>
      </c>
      <c r="J22" s="6">
        <v>1716</v>
      </c>
      <c r="K22" s="6">
        <v>1861</v>
      </c>
      <c r="L22" s="6">
        <v>1635</v>
      </c>
      <c r="M22" s="7">
        <v>1273.7327624386878</v>
      </c>
      <c r="N22" s="7">
        <v>1427.269772747922</v>
      </c>
      <c r="O22" s="7">
        <v>1358.0467727479218</v>
      </c>
      <c r="P22" s="7">
        <v>1597.6487624386878</v>
      </c>
      <c r="Q22" s="7">
        <v>1528.6167727479215</v>
      </c>
      <c r="R22" s="7">
        <v>1479.1114727479214</v>
      </c>
      <c r="S22" s="7">
        <v>1697.2364849772273</v>
      </c>
      <c r="T22" s="7">
        <v>2075.214333747922</v>
      </c>
      <c r="U22" s="7">
        <v>1578.5864727479216</v>
      </c>
      <c r="V22" s="7">
        <v>1557.8577662205428</v>
      </c>
      <c r="W22" s="7">
        <v>1241.1356038315457</v>
      </c>
      <c r="X22" s="6">
        <v>1585.737318872079</v>
      </c>
      <c r="Y22" s="6">
        <v>1252.8160282068145</v>
      </c>
      <c r="Z22" s="6">
        <v>1423.7108465984452</v>
      </c>
      <c r="AA22" s="6">
        <v>1336.3802484066841</v>
      </c>
      <c r="AB22" s="6">
        <v>1335.6504614317137</v>
      </c>
      <c r="AC22" s="6">
        <v>1567.0553647559375</v>
      </c>
    </row>
    <row r="23" spans="1:29" ht="16.5">
      <c r="A23" s="5" t="s">
        <v>32</v>
      </c>
      <c r="B23" s="6">
        <v>890</v>
      </c>
      <c r="C23" s="6">
        <v>1003</v>
      </c>
      <c r="D23" s="7">
        <v>1101</v>
      </c>
      <c r="E23" s="7">
        <v>1227</v>
      </c>
      <c r="F23" s="7">
        <v>1180</v>
      </c>
      <c r="G23" s="7">
        <v>1120</v>
      </c>
      <c r="H23" s="7">
        <v>1204</v>
      </c>
      <c r="I23" s="7">
        <v>1160</v>
      </c>
      <c r="J23" s="7">
        <v>1246</v>
      </c>
      <c r="K23" s="7">
        <v>1258</v>
      </c>
      <c r="L23" s="7">
        <v>1547</v>
      </c>
      <c r="M23" s="7">
        <v>1653.1102320058683</v>
      </c>
      <c r="N23" s="7">
        <v>1568.5068809999998</v>
      </c>
      <c r="O23" s="7">
        <v>1315.261881</v>
      </c>
      <c r="P23" s="7">
        <v>1309.0785521446448</v>
      </c>
      <c r="Q23" s="7">
        <v>1432.9241991387764</v>
      </c>
      <c r="R23" s="7">
        <v>1389.3971991387764</v>
      </c>
      <c r="S23" s="7">
        <v>1311.4341991387762</v>
      </c>
      <c r="T23" s="7">
        <v>1253.9101879222444</v>
      </c>
      <c r="U23" s="7">
        <v>1370.9131879223444</v>
      </c>
      <c r="V23" s="7">
        <v>1437.372861294121</v>
      </c>
      <c r="W23" s="7">
        <v>1264.9789540452052</v>
      </c>
      <c r="X23" s="6">
        <v>1365.663706212735</v>
      </c>
      <c r="Y23" s="6">
        <v>1394.3050877438202</v>
      </c>
      <c r="Z23" s="6">
        <v>1338.1005753359245</v>
      </c>
      <c r="AA23" s="6">
        <v>1199.8614684466606</v>
      </c>
      <c r="AB23" s="6">
        <v>1345.7131550198087</v>
      </c>
      <c r="AC23" s="6">
        <v>1180.198114099331</v>
      </c>
    </row>
    <row r="24" spans="1:29" ht="15">
      <c r="A24" s="5"/>
      <c r="B24" s="2"/>
      <c r="C24" s="2"/>
      <c r="D24" s="7"/>
      <c r="E24" s="27"/>
      <c r="F24" s="27"/>
      <c r="G24" s="27"/>
      <c r="H24" s="27"/>
      <c r="I24" s="27"/>
      <c r="J24" s="27"/>
      <c r="K24" s="27"/>
      <c r="L24" s="2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  <c r="AA24" s="6"/>
      <c r="AB24" s="6"/>
      <c r="AC24" s="6"/>
    </row>
    <row r="25" spans="1:29" ht="15">
      <c r="A25" s="4" t="s">
        <v>33</v>
      </c>
      <c r="B25" s="2">
        <f aca="true" t="shared" si="10" ref="B25:S25">B26+B27+B28+B29+B35</f>
        <v>12745</v>
      </c>
      <c r="C25" s="2">
        <f t="shared" si="10"/>
        <v>10727</v>
      </c>
      <c r="D25" s="2">
        <f t="shared" si="10"/>
        <v>11090</v>
      </c>
      <c r="E25" s="2">
        <f t="shared" si="10"/>
        <v>12742</v>
      </c>
      <c r="F25" s="2">
        <f t="shared" si="10"/>
        <v>15536</v>
      </c>
      <c r="G25" s="2">
        <f t="shared" si="10"/>
        <v>9633</v>
      </c>
      <c r="H25" s="2">
        <f t="shared" si="10"/>
        <v>15140</v>
      </c>
      <c r="I25" s="2">
        <f t="shared" si="10"/>
        <v>14342</v>
      </c>
      <c r="J25" s="2">
        <f t="shared" si="10"/>
        <v>16542</v>
      </c>
      <c r="K25" s="2">
        <f t="shared" si="10"/>
        <v>16975</v>
      </c>
      <c r="L25" s="2">
        <f t="shared" si="10"/>
        <v>17948.8</v>
      </c>
      <c r="M25" s="2">
        <f t="shared" si="10"/>
        <v>18964</v>
      </c>
      <c r="N25" s="2">
        <f t="shared" si="10"/>
        <v>19736.2466875</v>
      </c>
      <c r="O25" s="2">
        <f t="shared" si="10"/>
        <v>18969.74900000001</v>
      </c>
      <c r="P25" s="2">
        <f t="shared" si="10"/>
        <v>17620.11100000001</v>
      </c>
      <c r="Q25" s="2">
        <f t="shared" si="10"/>
        <v>16610.028900000012</v>
      </c>
      <c r="R25" s="2">
        <f t="shared" si="10"/>
        <v>15216.550363500011</v>
      </c>
      <c r="S25" s="2">
        <f t="shared" si="10"/>
        <v>15164.422999999999</v>
      </c>
      <c r="T25" s="2">
        <f aca="true" t="shared" si="11" ref="T25:AA25">T26+T27+T28+T29+T35</f>
        <v>13526.724900000012</v>
      </c>
      <c r="U25" s="2">
        <f t="shared" si="11"/>
        <v>11594.517800000003</v>
      </c>
      <c r="V25" s="2">
        <f t="shared" si="11"/>
        <v>9665.233760392002</v>
      </c>
      <c r="W25" s="2">
        <f t="shared" si="11"/>
        <v>8662.459305629922</v>
      </c>
      <c r="X25" s="2">
        <f t="shared" si="11"/>
        <v>7351.719400907747</v>
      </c>
      <c r="Y25" s="2">
        <f t="shared" si="11"/>
        <v>9429.203263332025</v>
      </c>
      <c r="Z25" s="2">
        <f t="shared" si="11"/>
        <v>13235.08506243417</v>
      </c>
      <c r="AA25" s="2">
        <f t="shared" si="11"/>
        <v>12883.949093649033</v>
      </c>
      <c r="AB25" s="2">
        <f>AB26+AB27+AB28+AB29+AB35</f>
        <v>14429.13393039712</v>
      </c>
      <c r="AC25" s="2">
        <f>AC26+AC27+AC28+AC29+AC35</f>
        <v>15451.35807599344</v>
      </c>
    </row>
    <row r="26" spans="1:29" ht="15">
      <c r="A26" s="5" t="s">
        <v>34</v>
      </c>
      <c r="B26" s="6">
        <v>860</v>
      </c>
      <c r="C26" s="6">
        <v>904</v>
      </c>
      <c r="D26" s="7">
        <v>1059</v>
      </c>
      <c r="E26" s="7">
        <v>1313</v>
      </c>
      <c r="F26" s="7">
        <v>1732</v>
      </c>
      <c r="G26" s="7">
        <v>1791</v>
      </c>
      <c r="H26" s="7">
        <v>2286</v>
      </c>
      <c r="I26" s="7">
        <v>2309</v>
      </c>
      <c r="J26" s="7">
        <v>2575</v>
      </c>
      <c r="K26" s="7">
        <v>2706</v>
      </c>
      <c r="L26" s="7">
        <v>2910.4</v>
      </c>
      <c r="M26" s="7">
        <v>2979</v>
      </c>
      <c r="N26" s="7">
        <v>3117</v>
      </c>
      <c r="O26" s="7">
        <v>3354.26</v>
      </c>
      <c r="P26" s="7">
        <v>3170.0099999999998</v>
      </c>
      <c r="Q26" s="7">
        <v>3442.2799999999997</v>
      </c>
      <c r="R26" s="7">
        <v>3311.3083635</v>
      </c>
      <c r="S26" s="7">
        <v>3678.9999999999995</v>
      </c>
      <c r="T26" s="7">
        <v>3433.5</v>
      </c>
      <c r="U26" s="7">
        <v>3310.76</v>
      </c>
      <c r="V26" s="7">
        <v>2469.3767031919997</v>
      </c>
      <c r="W26" s="7">
        <v>2748.0102322015</v>
      </c>
      <c r="X26" s="6">
        <v>2489.0571377743568</v>
      </c>
      <c r="Y26" s="6">
        <v>2676.021211103975</v>
      </c>
      <c r="Z26" s="6">
        <v>2725.6618630982466</v>
      </c>
      <c r="AA26" s="6">
        <v>2521.496243772781</v>
      </c>
      <c r="AB26" s="6">
        <v>2485.741465569832</v>
      </c>
      <c r="AC26" s="6">
        <v>2460.3502711759998</v>
      </c>
    </row>
    <row r="27" spans="1:29" ht="15">
      <c r="A27" s="5" t="s">
        <v>35</v>
      </c>
      <c r="B27" s="6">
        <v>246</v>
      </c>
      <c r="C27" s="6">
        <v>243</v>
      </c>
      <c r="D27" s="7">
        <v>216</v>
      </c>
      <c r="E27" s="7">
        <v>216</v>
      </c>
      <c r="F27" s="7">
        <v>215</v>
      </c>
      <c r="G27" s="7">
        <v>183</v>
      </c>
      <c r="H27" s="7">
        <v>1375</v>
      </c>
      <c r="I27" s="7">
        <v>1314</v>
      </c>
      <c r="J27" s="7">
        <v>1263</v>
      </c>
      <c r="K27" s="7">
        <v>1290</v>
      </c>
      <c r="L27" s="7">
        <v>1230</v>
      </c>
      <c r="M27" s="7">
        <v>1223</v>
      </c>
      <c r="N27" s="7">
        <v>1190.3346875</v>
      </c>
      <c r="O27" s="7">
        <v>1117.69000000001</v>
      </c>
      <c r="P27" s="7">
        <v>1050.5440000000099</v>
      </c>
      <c r="Q27" s="7">
        <v>1023.1140000000099</v>
      </c>
      <c r="R27" s="7">
        <v>966.2440000000099</v>
      </c>
      <c r="S27" s="7">
        <v>952.944</v>
      </c>
      <c r="T27" s="7">
        <v>922.5440000000099</v>
      </c>
      <c r="U27" s="7">
        <v>875.2929</v>
      </c>
      <c r="V27" s="7">
        <v>862.3772572000001</v>
      </c>
      <c r="W27" s="7">
        <v>858.1048572000001</v>
      </c>
      <c r="X27" s="6">
        <v>855.1928677655688</v>
      </c>
      <c r="Y27" s="6">
        <v>835.9288870229867</v>
      </c>
      <c r="Z27" s="6">
        <v>830.5</v>
      </c>
      <c r="AA27" s="6">
        <v>786.4269796000001</v>
      </c>
      <c r="AB27" s="6">
        <v>757.7133899276891</v>
      </c>
      <c r="AC27" s="6">
        <v>709.857474767667</v>
      </c>
    </row>
    <row r="28" spans="1:29" ht="15">
      <c r="A28" s="5" t="s">
        <v>36</v>
      </c>
      <c r="B28" s="6">
        <v>0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0.16999999999999998</v>
      </c>
      <c r="U28" s="7">
        <v>0.16999999999999998</v>
      </c>
      <c r="V28" s="7">
        <v>0.16999999999999998</v>
      </c>
      <c r="W28" s="7">
        <v>0.18272273472000003</v>
      </c>
      <c r="X28" s="6">
        <v>0.18342786000000005</v>
      </c>
      <c r="Y28" s="6">
        <v>0.18409844367000003</v>
      </c>
      <c r="Z28" s="6">
        <v>0.18348384123000003</v>
      </c>
      <c r="AA28" s="6">
        <v>0.17594305044000003</v>
      </c>
      <c r="AB28" s="6">
        <v>0.17256631029</v>
      </c>
      <c r="AC28" s="6">
        <v>0.16430967441</v>
      </c>
    </row>
    <row r="29" spans="1:29" ht="15">
      <c r="A29" s="5" t="s">
        <v>37</v>
      </c>
      <c r="B29" s="6">
        <f aca="true" t="shared" si="12" ref="B29:S29">B30+B33+B34</f>
        <v>11639</v>
      </c>
      <c r="C29" s="6">
        <f t="shared" si="12"/>
        <v>9580</v>
      </c>
      <c r="D29" s="6">
        <f t="shared" si="12"/>
        <v>9815</v>
      </c>
      <c r="E29" s="6">
        <f t="shared" si="12"/>
        <v>11213</v>
      </c>
      <c r="F29" s="6">
        <f t="shared" si="12"/>
        <v>13589</v>
      </c>
      <c r="G29" s="6">
        <f t="shared" si="12"/>
        <v>7659</v>
      </c>
      <c r="H29" s="6">
        <f t="shared" si="12"/>
        <v>11479</v>
      </c>
      <c r="I29" s="6">
        <f t="shared" si="12"/>
        <v>10719</v>
      </c>
      <c r="J29" s="6">
        <f t="shared" si="12"/>
        <v>12704</v>
      </c>
      <c r="K29" s="6">
        <f t="shared" si="12"/>
        <v>12979</v>
      </c>
      <c r="L29" s="6">
        <f t="shared" si="12"/>
        <v>13808.4</v>
      </c>
      <c r="M29" s="6">
        <f t="shared" si="12"/>
        <v>14762</v>
      </c>
      <c r="N29" s="6">
        <f t="shared" si="12"/>
        <v>15428.912</v>
      </c>
      <c r="O29" s="6">
        <f t="shared" si="12"/>
        <v>14497.798999999999</v>
      </c>
      <c r="P29" s="6">
        <f t="shared" si="12"/>
        <v>13399.557</v>
      </c>
      <c r="Q29" s="6">
        <f t="shared" si="12"/>
        <v>12144.634900000001</v>
      </c>
      <c r="R29" s="6">
        <f t="shared" si="12"/>
        <v>10938.998000000001</v>
      </c>
      <c r="S29" s="6">
        <f t="shared" si="12"/>
        <v>7835.179000000001</v>
      </c>
      <c r="T29" s="6">
        <v>7319.010900000002</v>
      </c>
      <c r="U29" s="6">
        <v>6717.694900000002</v>
      </c>
      <c r="V29" s="6">
        <v>5527.609800000002</v>
      </c>
      <c r="W29" s="6">
        <v>4280.561493493702</v>
      </c>
      <c r="X29" s="6">
        <v>3262.985967507821</v>
      </c>
      <c r="Y29" s="6">
        <v>4590.669066761393</v>
      </c>
      <c r="Z29" s="6">
        <v>6947.039715494692</v>
      </c>
      <c r="AA29" s="6">
        <v>8190.549927225814</v>
      </c>
      <c r="AB29" s="6">
        <v>9554.406508589307</v>
      </c>
      <c r="AC29" s="6">
        <v>10956.886020375363</v>
      </c>
    </row>
    <row r="30" spans="1:29" ht="15">
      <c r="A30" s="11" t="s">
        <v>38</v>
      </c>
      <c r="B30" s="6">
        <v>9682</v>
      </c>
      <c r="C30" s="6">
        <v>6040</v>
      </c>
      <c r="D30" s="7">
        <v>6686</v>
      </c>
      <c r="E30" s="7">
        <v>7838</v>
      </c>
      <c r="F30" s="7">
        <v>9933</v>
      </c>
      <c r="G30" s="7">
        <v>5976</v>
      </c>
      <c r="H30" s="7">
        <v>8763</v>
      </c>
      <c r="I30" s="7">
        <v>8272</v>
      </c>
      <c r="J30" s="7">
        <v>10092</v>
      </c>
      <c r="K30" s="7">
        <v>9686</v>
      </c>
      <c r="L30" s="7">
        <v>9894.4</v>
      </c>
      <c r="M30" s="7">
        <v>10641</v>
      </c>
      <c r="N30" s="7">
        <v>6076.385</v>
      </c>
      <c r="O30" s="7">
        <v>7556.272</v>
      </c>
      <c r="P30" s="7">
        <v>7710.5830000000005</v>
      </c>
      <c r="Q30" s="7">
        <v>6476.592900000002</v>
      </c>
      <c r="R30" s="7">
        <v>5795.724000000002</v>
      </c>
      <c r="S30" s="7">
        <v>4395.524000000001</v>
      </c>
      <c r="T30" s="7">
        <v>3343.3069000000023</v>
      </c>
      <c r="U30" s="7">
        <v>3683.570900000002</v>
      </c>
      <c r="V30" s="7">
        <v>2698.589800000002</v>
      </c>
      <c r="W30" s="7">
        <v>748.5294934937016</v>
      </c>
      <c r="X30" s="6">
        <v>1137.6262040805382</v>
      </c>
      <c r="Y30" s="6">
        <v>2407.0701005405685</v>
      </c>
      <c r="Z30" s="6">
        <v>4145.705452578835</v>
      </c>
      <c r="AA30" s="6">
        <v>4570.395792445346</v>
      </c>
      <c r="AB30" s="6">
        <v>6048.022607178621</v>
      </c>
      <c r="AC30" s="6">
        <v>7429.948584737411</v>
      </c>
    </row>
    <row r="31" spans="1:29" ht="15">
      <c r="A31" s="12" t="s">
        <v>39</v>
      </c>
      <c r="B31" s="13">
        <v>54</v>
      </c>
      <c r="C31" s="13">
        <v>13</v>
      </c>
      <c r="D31" s="14">
        <v>70</v>
      </c>
      <c r="E31" s="14">
        <v>50</v>
      </c>
      <c r="F31" s="14">
        <v>43</v>
      </c>
      <c r="G31" s="14">
        <v>434</v>
      </c>
      <c r="H31" s="14">
        <v>781</v>
      </c>
      <c r="I31" s="14">
        <v>108</v>
      </c>
      <c r="J31" s="14">
        <v>154</v>
      </c>
      <c r="K31" s="14">
        <v>199</v>
      </c>
      <c r="L31" s="14">
        <v>597</v>
      </c>
      <c r="M31" s="14">
        <v>745</v>
      </c>
      <c r="N31" s="14">
        <v>878</v>
      </c>
      <c r="O31" s="14">
        <v>1017.65</v>
      </c>
      <c r="P31" s="14">
        <v>602.9</v>
      </c>
      <c r="Q31" s="14">
        <v>240.57999999999998</v>
      </c>
      <c r="R31" s="14">
        <v>53</v>
      </c>
      <c r="S31" s="14">
        <v>52</v>
      </c>
      <c r="T31" s="14">
        <v>40.747000000000114</v>
      </c>
      <c r="U31" s="14">
        <v>21.247000000000114</v>
      </c>
      <c r="V31" s="14">
        <v>38.627</v>
      </c>
      <c r="W31" s="14">
        <v>47.617000000000004</v>
      </c>
      <c r="X31" s="13">
        <v>151.11845474740733</v>
      </c>
      <c r="Y31" s="13">
        <v>108.01483644505153</v>
      </c>
      <c r="Z31" s="13">
        <v>75.43679401293059</v>
      </c>
      <c r="AA31" s="13">
        <v>74.50038572686854</v>
      </c>
      <c r="AB31" s="13">
        <v>78.41904605580442</v>
      </c>
      <c r="AC31" s="13">
        <v>67.3271820734284</v>
      </c>
    </row>
    <row r="32" spans="1:29" ht="15">
      <c r="A32" s="15" t="s">
        <v>40</v>
      </c>
      <c r="B32" s="13">
        <v>810</v>
      </c>
      <c r="C32" s="13">
        <v>0</v>
      </c>
      <c r="D32" s="14">
        <v>0</v>
      </c>
      <c r="E32" s="14">
        <v>33</v>
      </c>
      <c r="F32" s="14">
        <v>25</v>
      </c>
      <c r="G32" s="14">
        <v>64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</row>
    <row r="33" spans="1:29" ht="15">
      <c r="A33" s="11" t="s">
        <v>41</v>
      </c>
      <c r="B33" s="6">
        <v>1957</v>
      </c>
      <c r="C33" s="6">
        <v>3540</v>
      </c>
      <c r="D33" s="7">
        <v>3129</v>
      </c>
      <c r="E33" s="7">
        <v>3375</v>
      </c>
      <c r="F33" s="7">
        <v>3656</v>
      </c>
      <c r="G33" s="7">
        <v>1683</v>
      </c>
      <c r="H33" s="7">
        <v>2716</v>
      </c>
      <c r="I33" s="7">
        <v>2447</v>
      </c>
      <c r="J33" s="7">
        <v>2612</v>
      </c>
      <c r="K33" s="7">
        <v>3293</v>
      </c>
      <c r="L33" s="7">
        <v>3914</v>
      </c>
      <c r="M33" s="7">
        <v>4121</v>
      </c>
      <c r="N33" s="7">
        <v>9352.527</v>
      </c>
      <c r="O33" s="7">
        <v>6941.527</v>
      </c>
      <c r="P33" s="7">
        <v>5688.974</v>
      </c>
      <c r="Q33" s="7">
        <v>5668.0419999999995</v>
      </c>
      <c r="R33" s="7">
        <v>5143.273999999999</v>
      </c>
      <c r="S33" s="7">
        <v>3439.6549999999997</v>
      </c>
      <c r="T33" s="7">
        <v>3975.7039999999997</v>
      </c>
      <c r="U33" s="7">
        <v>3034.124</v>
      </c>
      <c r="V33" s="7">
        <v>2829.02</v>
      </c>
      <c r="W33" s="7">
        <v>3532.032</v>
      </c>
      <c r="X33" s="6">
        <v>2125.359763427283</v>
      </c>
      <c r="Y33" s="6">
        <v>2183.598966220824</v>
      </c>
      <c r="Z33" s="6">
        <v>2801.334262915858</v>
      </c>
      <c r="AA33" s="6">
        <v>3620.154134780467</v>
      </c>
      <c r="AB33" s="6">
        <v>3506.383901410686</v>
      </c>
      <c r="AC33" s="6">
        <v>3526.9374356379526</v>
      </c>
    </row>
    <row r="34" spans="1:29" ht="15">
      <c r="A34" s="11" t="s">
        <v>42</v>
      </c>
      <c r="B34" s="6">
        <v>0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>
      <c r="A35" s="5" t="s">
        <v>57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2697.3</v>
      </c>
      <c r="T35" s="6">
        <v>1851.5000000000002</v>
      </c>
      <c r="U35" s="6">
        <v>690.6000000000004</v>
      </c>
      <c r="V35" s="6">
        <v>805.7000000000004</v>
      </c>
      <c r="W35" s="6">
        <v>775.6000000000004</v>
      </c>
      <c r="X35" s="6">
        <v>744.3000000000001</v>
      </c>
      <c r="Y35" s="6">
        <v>1326.4</v>
      </c>
      <c r="Z35" s="6">
        <v>2731.7</v>
      </c>
      <c r="AA35" s="6">
        <v>1385.3</v>
      </c>
      <c r="AB35" s="6">
        <v>1631.1</v>
      </c>
      <c r="AC35" s="6">
        <v>1324.1</v>
      </c>
    </row>
    <row r="36" spans="1:29" ht="15">
      <c r="A36" s="8"/>
      <c r="B36" s="2"/>
      <c r="C36" s="2"/>
      <c r="D36" s="7"/>
      <c r="E36" s="27"/>
      <c r="F36" s="27"/>
      <c r="G36" s="27"/>
      <c r="H36" s="27"/>
      <c r="I36" s="27"/>
      <c r="J36" s="27"/>
      <c r="K36" s="27"/>
      <c r="L36" s="2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  <c r="AA36" s="6"/>
      <c r="AB36" s="6"/>
      <c r="AC36" s="6"/>
    </row>
    <row r="37" spans="1:29" ht="15">
      <c r="A37" s="1" t="s">
        <v>43</v>
      </c>
      <c r="B37" s="2">
        <f aca="true" t="shared" si="13" ref="B37:S37">B39+B43+B47+B49</f>
        <v>43577</v>
      </c>
      <c r="C37" s="2">
        <f t="shared" si="13"/>
        <v>44872.845824</v>
      </c>
      <c r="D37" s="2">
        <f t="shared" si="13"/>
        <v>46868</v>
      </c>
      <c r="E37" s="2">
        <f t="shared" si="13"/>
        <v>55197</v>
      </c>
      <c r="F37" s="2">
        <f t="shared" si="13"/>
        <v>73523</v>
      </c>
      <c r="G37" s="2">
        <f t="shared" si="13"/>
        <v>70291</v>
      </c>
      <c r="H37" s="2">
        <f t="shared" si="13"/>
        <v>78196</v>
      </c>
      <c r="I37" s="2">
        <f t="shared" si="13"/>
        <v>77515</v>
      </c>
      <c r="J37" s="2">
        <f t="shared" si="13"/>
        <v>79793</v>
      </c>
      <c r="K37" s="2">
        <f t="shared" si="13"/>
        <v>83819.4</v>
      </c>
      <c r="L37" s="2">
        <f t="shared" si="13"/>
        <v>85322.22959020908</v>
      </c>
      <c r="M37" s="2">
        <f t="shared" si="13"/>
        <v>86264.88030639522</v>
      </c>
      <c r="N37" s="2">
        <f t="shared" si="13"/>
        <v>88281.97818629032</v>
      </c>
      <c r="O37" s="2">
        <f t="shared" si="13"/>
        <v>87474.9303828775</v>
      </c>
      <c r="P37" s="2">
        <f t="shared" si="13"/>
        <v>86397.53883857942</v>
      </c>
      <c r="Q37" s="2">
        <f t="shared" si="13"/>
        <v>88019.74378395852</v>
      </c>
      <c r="R37" s="2">
        <f t="shared" si="13"/>
        <v>88439.02766185488</v>
      </c>
      <c r="S37" s="2">
        <f t="shared" si="13"/>
        <v>90628.08323095487</v>
      </c>
      <c r="T37" s="2">
        <f aca="true" t="shared" si="14" ref="T37:AA37">T39+T43+T47+T49</f>
        <v>87417.06052364781</v>
      </c>
      <c r="U37" s="2">
        <f t="shared" si="14"/>
        <v>85951.13922644782</v>
      </c>
      <c r="V37" s="2">
        <f t="shared" si="14"/>
        <v>88611.36553368518</v>
      </c>
      <c r="W37" s="2">
        <f t="shared" si="14"/>
        <v>88609.20448513812</v>
      </c>
      <c r="X37" s="2">
        <f t="shared" si="14"/>
        <v>87962.81894585882</v>
      </c>
      <c r="Y37" s="2">
        <f t="shared" si="14"/>
        <v>90525.49698022596</v>
      </c>
      <c r="Z37" s="2">
        <f t="shared" si="14"/>
        <v>96884.12427734816</v>
      </c>
      <c r="AA37" s="2">
        <f t="shared" si="14"/>
        <v>95913.81407206721</v>
      </c>
      <c r="AB37" s="2">
        <f>AB39+AB43+AB47+AB49</f>
        <v>98618.41077984284</v>
      </c>
      <c r="AC37" s="2">
        <f>AC39+AC43+AC47+AC49</f>
        <v>95317.56020395164</v>
      </c>
    </row>
    <row r="38" spans="1:29" ht="15">
      <c r="A38" s="1"/>
      <c r="B38" s="2"/>
      <c r="C38" s="2"/>
      <c r="D38" s="7"/>
      <c r="E38" s="27"/>
      <c r="F38" s="27"/>
      <c r="G38" s="27"/>
      <c r="H38" s="27"/>
      <c r="I38" s="27"/>
      <c r="J38" s="27"/>
      <c r="K38" s="27"/>
      <c r="L38" s="2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6"/>
      <c r="Y38" s="6"/>
      <c r="Z38" s="6"/>
      <c r="AA38" s="6"/>
      <c r="AB38" s="6"/>
      <c r="AC38" s="6"/>
    </row>
    <row r="39" spans="1:29" ht="15">
      <c r="A39" s="4" t="s">
        <v>44</v>
      </c>
      <c r="B39" s="2">
        <f aca="true" t="shared" si="15" ref="B39:S39">B40+B41</f>
        <v>7195</v>
      </c>
      <c r="C39" s="2">
        <f t="shared" si="15"/>
        <v>7606</v>
      </c>
      <c r="D39" s="2">
        <f t="shared" si="15"/>
        <v>10209</v>
      </c>
      <c r="E39" s="2">
        <f t="shared" si="15"/>
        <v>13682</v>
      </c>
      <c r="F39" s="2">
        <f t="shared" si="15"/>
        <v>25621</v>
      </c>
      <c r="G39" s="2">
        <f t="shared" si="15"/>
        <v>16473</v>
      </c>
      <c r="H39" s="2">
        <f t="shared" si="15"/>
        <v>17674</v>
      </c>
      <c r="I39" s="2">
        <f t="shared" si="15"/>
        <v>18014</v>
      </c>
      <c r="J39" s="2">
        <f t="shared" si="15"/>
        <v>18615</v>
      </c>
      <c r="K39" s="2">
        <f t="shared" si="15"/>
        <v>19617.4</v>
      </c>
      <c r="L39" s="2">
        <f t="shared" si="15"/>
        <v>19828.22959020908</v>
      </c>
      <c r="M39" s="2">
        <f t="shared" si="15"/>
        <v>20023.104525684597</v>
      </c>
      <c r="N39" s="2">
        <f t="shared" si="15"/>
        <v>21143.030155684595</v>
      </c>
      <c r="O39" s="2">
        <f t="shared" si="15"/>
        <v>20855.573545684598</v>
      </c>
      <c r="P39" s="2">
        <f t="shared" si="15"/>
        <v>20916.055310720563</v>
      </c>
      <c r="Q39" s="2">
        <f t="shared" si="15"/>
        <v>22306.995310720562</v>
      </c>
      <c r="R39" s="2">
        <f t="shared" si="15"/>
        <v>22818.72831072056</v>
      </c>
      <c r="S39" s="2">
        <f t="shared" si="15"/>
        <v>24340.313310720558</v>
      </c>
      <c r="T39" s="2">
        <f aca="true" t="shared" si="16" ref="T39:AA39">T40+T41</f>
        <v>23124.8125299572</v>
      </c>
      <c r="U39" s="2">
        <f t="shared" si="16"/>
        <v>23742.1965299572</v>
      </c>
      <c r="V39" s="2">
        <f t="shared" si="16"/>
        <v>26668.221334388105</v>
      </c>
      <c r="W39" s="2">
        <f t="shared" si="16"/>
        <v>25854.710037388104</v>
      </c>
      <c r="X39" s="2">
        <f t="shared" si="16"/>
        <v>25090.60534709914</v>
      </c>
      <c r="Y39" s="2">
        <f t="shared" si="16"/>
        <v>26451.79674635124</v>
      </c>
      <c r="Z39" s="2">
        <f t="shared" si="16"/>
        <v>28723.251457497914</v>
      </c>
      <c r="AA39" s="2">
        <f t="shared" si="16"/>
        <v>28958.299900470953</v>
      </c>
      <c r="AB39" s="2">
        <f>AB40+AB41</f>
        <v>30891.952390278522</v>
      </c>
      <c r="AC39" s="2">
        <f>AC40+AC41</f>
        <v>29471.727271879627</v>
      </c>
    </row>
    <row r="40" spans="1:29" ht="15">
      <c r="A40" s="5" t="s">
        <v>23</v>
      </c>
      <c r="B40" s="6">
        <v>6269</v>
      </c>
      <c r="C40" s="6">
        <v>6628</v>
      </c>
      <c r="D40" s="7">
        <v>9109</v>
      </c>
      <c r="E40" s="7">
        <v>12241</v>
      </c>
      <c r="F40" s="7">
        <v>23065</v>
      </c>
      <c r="G40" s="7">
        <v>13971</v>
      </c>
      <c r="H40" s="7">
        <v>15870</v>
      </c>
      <c r="I40" s="7">
        <v>16196</v>
      </c>
      <c r="J40" s="7">
        <v>16718</v>
      </c>
      <c r="K40" s="7">
        <v>17718</v>
      </c>
      <c r="L40" s="7">
        <v>18195.22959020908</v>
      </c>
      <c r="M40" s="7">
        <v>18456.85959020908</v>
      </c>
      <c r="N40" s="7">
        <v>19563.409590209078</v>
      </c>
      <c r="O40" s="7">
        <v>19287.00259020908</v>
      </c>
      <c r="P40" s="7">
        <v>18132.475856770652</v>
      </c>
      <c r="Q40" s="7">
        <v>19692.50785677065</v>
      </c>
      <c r="R40" s="7">
        <v>20209.23285677065</v>
      </c>
      <c r="S40" s="7">
        <v>21764.83585677065</v>
      </c>
      <c r="T40" s="7">
        <v>20245.895654987333</v>
      </c>
      <c r="U40" s="7">
        <v>20962.37265498733</v>
      </c>
      <c r="V40" s="7">
        <v>23604.53165498733</v>
      </c>
      <c r="W40" s="7">
        <v>22768.55035798733</v>
      </c>
      <c r="X40" s="6">
        <v>22405.081660448406</v>
      </c>
      <c r="Y40" s="6">
        <v>23742.963139448406</v>
      </c>
      <c r="Z40" s="6">
        <v>25370.02785059508</v>
      </c>
      <c r="AA40" s="6">
        <v>25596.82629356812</v>
      </c>
      <c r="AB40" s="6">
        <v>28231.77878337569</v>
      </c>
      <c r="AC40" s="6">
        <v>26859.963363344457</v>
      </c>
    </row>
    <row r="41" spans="1:29" ht="15">
      <c r="A41" s="5" t="s">
        <v>24</v>
      </c>
      <c r="B41" s="6">
        <v>926</v>
      </c>
      <c r="C41" s="6">
        <v>978</v>
      </c>
      <c r="D41" s="7">
        <v>1100</v>
      </c>
      <c r="E41" s="7">
        <v>1441</v>
      </c>
      <c r="F41" s="7">
        <v>2556</v>
      </c>
      <c r="G41" s="7">
        <v>2502</v>
      </c>
      <c r="H41" s="7">
        <v>1804</v>
      </c>
      <c r="I41" s="7">
        <v>1818</v>
      </c>
      <c r="J41" s="7">
        <v>1897</v>
      </c>
      <c r="K41" s="7">
        <v>1899.4</v>
      </c>
      <c r="L41" s="7">
        <v>1633</v>
      </c>
      <c r="M41" s="7">
        <v>1566.2449354755183</v>
      </c>
      <c r="N41" s="7">
        <v>1579.6205654755183</v>
      </c>
      <c r="O41" s="7">
        <v>1568.5709554755183</v>
      </c>
      <c r="P41" s="7">
        <v>2783.5794539499093</v>
      </c>
      <c r="Q41" s="7">
        <v>2614.487453949909</v>
      </c>
      <c r="R41" s="7">
        <v>2609.4954539499095</v>
      </c>
      <c r="S41" s="7">
        <v>2575.4774539499094</v>
      </c>
      <c r="T41" s="7">
        <v>2878.9168749698674</v>
      </c>
      <c r="U41" s="7">
        <v>2779.8238749698676</v>
      </c>
      <c r="V41" s="7">
        <v>3063.6896794007735</v>
      </c>
      <c r="W41" s="7">
        <v>3086.1596794007737</v>
      </c>
      <c r="X41" s="6">
        <v>2685.523686650735</v>
      </c>
      <c r="Y41" s="6">
        <v>2708.833606902834</v>
      </c>
      <c r="Z41" s="6">
        <v>3353.2236069028336</v>
      </c>
      <c r="AA41" s="6">
        <v>3361.4736069028336</v>
      </c>
      <c r="AB41" s="6">
        <v>2660.1736069028334</v>
      </c>
      <c r="AC41" s="6">
        <v>2611.7639085351707</v>
      </c>
    </row>
    <row r="42" spans="1:29" ht="15">
      <c r="A42" s="8"/>
      <c r="B42" s="2"/>
      <c r="C42" s="2"/>
      <c r="D42" s="7"/>
      <c r="E42" s="27"/>
      <c r="F42" s="27"/>
      <c r="G42" s="27"/>
      <c r="H42" s="27"/>
      <c r="I42" s="27"/>
      <c r="J42" s="27"/>
      <c r="K42" s="27"/>
      <c r="L42" s="2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  <c r="Y42" s="6"/>
      <c r="Z42" s="6"/>
      <c r="AA42" s="6"/>
      <c r="AB42" s="6"/>
      <c r="AC42" s="6"/>
    </row>
    <row r="43" spans="1:29" ht="15">
      <c r="A43" s="4" t="s">
        <v>25</v>
      </c>
      <c r="B43" s="2">
        <f aca="true" t="shared" si="17" ref="B43:S43">B44+B45</f>
        <v>542</v>
      </c>
      <c r="C43" s="2">
        <f t="shared" si="17"/>
        <v>1162</v>
      </c>
      <c r="D43" s="2">
        <f t="shared" si="17"/>
        <v>2173</v>
      </c>
      <c r="E43" s="2">
        <f t="shared" si="17"/>
        <v>4064</v>
      </c>
      <c r="F43" s="2">
        <f t="shared" si="17"/>
        <v>6767</v>
      </c>
      <c r="G43" s="2">
        <f t="shared" si="17"/>
        <v>4723</v>
      </c>
      <c r="H43" s="2">
        <f t="shared" si="17"/>
        <v>3548</v>
      </c>
      <c r="I43" s="2">
        <f t="shared" si="17"/>
        <v>3107</v>
      </c>
      <c r="J43" s="2">
        <f t="shared" si="17"/>
        <v>3296</v>
      </c>
      <c r="K43" s="2">
        <f t="shared" si="17"/>
        <v>3436</v>
      </c>
      <c r="L43" s="2">
        <f t="shared" si="17"/>
        <v>4488</v>
      </c>
      <c r="M43" s="2">
        <f t="shared" si="17"/>
        <v>4139.456347636729</v>
      </c>
      <c r="N43" s="2">
        <f t="shared" si="17"/>
        <v>4380.74561563673</v>
      </c>
      <c r="O43" s="2">
        <f t="shared" si="17"/>
        <v>4114.879775636729</v>
      </c>
      <c r="P43" s="2">
        <f t="shared" si="17"/>
        <v>4216.000603012391</v>
      </c>
      <c r="Q43" s="2">
        <f t="shared" si="17"/>
        <v>4530.57560301239</v>
      </c>
      <c r="R43" s="2">
        <f t="shared" si="17"/>
        <v>4508.59490301239</v>
      </c>
      <c r="S43" s="2">
        <f t="shared" si="17"/>
        <v>4809.22155371239</v>
      </c>
      <c r="T43" s="2">
        <f aca="true" t="shared" si="18" ref="T43:AA43">T44+T45</f>
        <v>5233.829756237686</v>
      </c>
      <c r="U43" s="2">
        <f t="shared" si="18"/>
        <v>5457.088756237686</v>
      </c>
      <c r="V43" s="2">
        <f t="shared" si="18"/>
        <v>5954.314756237685</v>
      </c>
      <c r="W43" s="2">
        <f t="shared" si="18"/>
        <v>5988.543047237686</v>
      </c>
      <c r="X43" s="2">
        <f t="shared" si="18"/>
        <v>6719.417882191605</v>
      </c>
      <c r="Y43" s="2">
        <f t="shared" si="18"/>
        <v>6827.564083191604</v>
      </c>
      <c r="Z43" s="2">
        <f t="shared" si="18"/>
        <v>9952.70347561008</v>
      </c>
      <c r="AA43" s="2">
        <f t="shared" si="18"/>
        <v>10048.753463540665</v>
      </c>
      <c r="AB43" s="2">
        <f>AB44+AB45</f>
        <v>11153.943344493422</v>
      </c>
      <c r="AC43" s="2">
        <f>AC44+AC45</f>
        <v>10539.503678579238</v>
      </c>
    </row>
    <row r="44" spans="1:29" ht="15">
      <c r="A44" s="5" t="s">
        <v>26</v>
      </c>
      <c r="B44" s="6">
        <v>217</v>
      </c>
      <c r="C44" s="6">
        <v>495</v>
      </c>
      <c r="D44" s="7">
        <v>1064</v>
      </c>
      <c r="E44" s="7">
        <v>1960</v>
      </c>
      <c r="F44" s="7">
        <v>3859</v>
      </c>
      <c r="G44" s="7">
        <v>1798</v>
      </c>
      <c r="H44" s="7">
        <v>1258</v>
      </c>
      <c r="I44" s="7">
        <v>1416</v>
      </c>
      <c r="J44" s="7">
        <v>1558</v>
      </c>
      <c r="K44" s="7">
        <v>1747</v>
      </c>
      <c r="L44" s="7">
        <v>2751</v>
      </c>
      <c r="M44" s="7">
        <v>2463.656347636729</v>
      </c>
      <c r="N44" s="7">
        <v>2646.5456156367295</v>
      </c>
      <c r="O44" s="7">
        <v>2381.6797756367296</v>
      </c>
      <c r="P44" s="7">
        <v>2533.800603012391</v>
      </c>
      <c r="Q44" s="7">
        <v>2848.667603012391</v>
      </c>
      <c r="R44" s="7">
        <v>2830.2889030123906</v>
      </c>
      <c r="S44" s="7">
        <v>3113.2365537123906</v>
      </c>
      <c r="T44" s="7">
        <v>3560.136756237686</v>
      </c>
      <c r="U44" s="7">
        <v>3783.395756237686</v>
      </c>
      <c r="V44" s="7">
        <v>4271.021756237686</v>
      </c>
      <c r="W44" s="7">
        <v>4237.155764237686</v>
      </c>
      <c r="X44" s="6">
        <v>5078.577687191605</v>
      </c>
      <c r="Y44" s="6">
        <v>5185.846388191605</v>
      </c>
      <c r="Z44" s="6">
        <v>6257.283257610081</v>
      </c>
      <c r="AA44" s="6">
        <v>6393.043724540665</v>
      </c>
      <c r="AB44" s="6">
        <v>6486.370502493421</v>
      </c>
      <c r="AC44" s="6">
        <v>5889.405685579238</v>
      </c>
    </row>
    <row r="45" spans="1:29" ht="15">
      <c r="A45" s="5" t="s">
        <v>27</v>
      </c>
      <c r="B45" s="6">
        <v>325</v>
      </c>
      <c r="C45" s="6">
        <v>667</v>
      </c>
      <c r="D45" s="7">
        <v>1109</v>
      </c>
      <c r="E45" s="7">
        <v>2104</v>
      </c>
      <c r="F45" s="7">
        <v>2908</v>
      </c>
      <c r="G45" s="7">
        <v>2925</v>
      </c>
      <c r="H45" s="7">
        <v>2290</v>
      </c>
      <c r="I45" s="7">
        <v>1691</v>
      </c>
      <c r="J45" s="7">
        <v>1738</v>
      </c>
      <c r="K45" s="7">
        <v>1689</v>
      </c>
      <c r="L45" s="7">
        <v>1737</v>
      </c>
      <c r="M45" s="7">
        <v>1675.8</v>
      </c>
      <c r="N45" s="7">
        <v>1734.2</v>
      </c>
      <c r="O45" s="7">
        <v>1733.2</v>
      </c>
      <c r="P45" s="7">
        <v>1682.2</v>
      </c>
      <c r="Q45" s="7">
        <v>1681.908</v>
      </c>
      <c r="R45" s="7">
        <v>1678.306</v>
      </c>
      <c r="S45" s="7">
        <v>1695.985</v>
      </c>
      <c r="T45" s="7">
        <v>1673.693</v>
      </c>
      <c r="U45" s="7">
        <v>1673.693</v>
      </c>
      <c r="V45" s="7">
        <v>1683.293</v>
      </c>
      <c r="W45" s="7">
        <v>1751.387283</v>
      </c>
      <c r="X45" s="6">
        <v>1640.8401949999998</v>
      </c>
      <c r="Y45" s="6">
        <v>1641.7176949999998</v>
      </c>
      <c r="Z45" s="6">
        <v>3695.4202179999997</v>
      </c>
      <c r="AA45" s="6">
        <v>3655.709739</v>
      </c>
      <c r="AB45" s="6">
        <v>4667.5728420000005</v>
      </c>
      <c r="AC45" s="6">
        <v>4650.097993</v>
      </c>
    </row>
    <row r="46" spans="1:29" ht="15">
      <c r="A46" s="16"/>
      <c r="B46" s="2"/>
      <c r="C46" s="2"/>
      <c r="D46" s="7"/>
      <c r="E46" s="27"/>
      <c r="F46" s="27"/>
      <c r="G46" s="27"/>
      <c r="H46" s="27"/>
      <c r="I46" s="27"/>
      <c r="J46" s="27"/>
      <c r="K46" s="27"/>
      <c r="L46" s="2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  <c r="AA46" s="6"/>
      <c r="AB46" s="6"/>
      <c r="AC46" s="6"/>
    </row>
    <row r="47" spans="1:29" ht="15">
      <c r="A47" s="4" t="s">
        <v>45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57</v>
      </c>
      <c r="I47" s="2">
        <v>64</v>
      </c>
      <c r="J47" s="2">
        <v>71</v>
      </c>
      <c r="K47" s="2">
        <v>53</v>
      </c>
      <c r="L47" s="2">
        <v>51</v>
      </c>
      <c r="M47" s="21">
        <v>34.53341705298828</v>
      </c>
      <c r="N47" s="21">
        <v>42.2294</v>
      </c>
      <c r="O47" s="21">
        <v>44.63</v>
      </c>
      <c r="P47" s="21">
        <v>40.56341705298827</v>
      </c>
      <c r="Q47" s="21">
        <v>23.42341705298827</v>
      </c>
      <c r="R47" s="21">
        <v>16.889</v>
      </c>
      <c r="S47" s="21">
        <v>11.781</v>
      </c>
      <c r="T47" s="21">
        <v>9.29541705298827</v>
      </c>
      <c r="U47" s="21">
        <v>18.63741705298827</v>
      </c>
      <c r="V47" s="21">
        <v>14.967405565696378</v>
      </c>
      <c r="W47" s="21">
        <v>9.193961101517907</v>
      </c>
      <c r="X47" s="2">
        <v>8.527300707910127</v>
      </c>
      <c r="Y47" s="2">
        <v>9.3754145704285</v>
      </c>
      <c r="Z47" s="2">
        <v>8.35078518110051</v>
      </c>
      <c r="AA47" s="2">
        <v>77.5543197229133</v>
      </c>
      <c r="AB47" s="2">
        <v>16.023987573063017</v>
      </c>
      <c r="AC47" s="2">
        <v>6.751647216305109</v>
      </c>
    </row>
    <row r="48" spans="1:29" ht="15">
      <c r="A48" s="5"/>
      <c r="B48" s="2"/>
      <c r="C48" s="2"/>
      <c r="D48" s="7"/>
      <c r="E48" s="27"/>
      <c r="F48" s="27"/>
      <c r="G48" s="27"/>
      <c r="H48" s="27"/>
      <c r="I48" s="27"/>
      <c r="J48" s="27"/>
      <c r="K48" s="27"/>
      <c r="L48" s="2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  <c r="Y48" s="6"/>
      <c r="Z48" s="6"/>
      <c r="AA48" s="6"/>
      <c r="AB48" s="6"/>
      <c r="AC48" s="6"/>
    </row>
    <row r="49" spans="1:29" ht="15">
      <c r="A49" s="4" t="s">
        <v>28</v>
      </c>
      <c r="B49" s="2">
        <f aca="true" t="shared" si="19" ref="B49:S49">B50+B51+B52+B53</f>
        <v>35840</v>
      </c>
      <c r="C49" s="2">
        <f t="shared" si="19"/>
        <v>36104.845824</v>
      </c>
      <c r="D49" s="2">
        <f t="shared" si="19"/>
        <v>34486</v>
      </c>
      <c r="E49" s="2">
        <f t="shared" si="19"/>
        <v>37451</v>
      </c>
      <c r="F49" s="2">
        <f t="shared" si="19"/>
        <v>41135</v>
      </c>
      <c r="G49" s="2">
        <f t="shared" si="19"/>
        <v>49095</v>
      </c>
      <c r="H49" s="2">
        <f t="shared" si="19"/>
        <v>56917</v>
      </c>
      <c r="I49" s="2">
        <f t="shared" si="19"/>
        <v>56330</v>
      </c>
      <c r="J49" s="2">
        <f t="shared" si="19"/>
        <v>57811</v>
      </c>
      <c r="K49" s="2">
        <f t="shared" si="19"/>
        <v>60713</v>
      </c>
      <c r="L49" s="2">
        <f t="shared" si="19"/>
        <v>60955</v>
      </c>
      <c r="M49" s="2">
        <f t="shared" si="19"/>
        <v>62067.78601602091</v>
      </c>
      <c r="N49" s="2">
        <f t="shared" si="19"/>
        <v>62715.97301496899</v>
      </c>
      <c r="O49" s="2">
        <f t="shared" si="19"/>
        <v>62459.84706155617</v>
      </c>
      <c r="P49" s="2">
        <f t="shared" si="19"/>
        <v>61224.91950779348</v>
      </c>
      <c r="Q49" s="2">
        <f t="shared" si="19"/>
        <v>61158.749453172575</v>
      </c>
      <c r="R49" s="2">
        <f t="shared" si="19"/>
        <v>61094.81544812193</v>
      </c>
      <c r="S49" s="2">
        <f t="shared" si="19"/>
        <v>61466.767366521926</v>
      </c>
      <c r="T49" s="2">
        <f aca="true" t="shared" si="20" ref="T49:AA49">T50+T51+T52+T53</f>
        <v>59049.12282039994</v>
      </c>
      <c r="U49" s="2">
        <f t="shared" si="20"/>
        <v>56733.21652319994</v>
      </c>
      <c r="V49" s="2">
        <f t="shared" si="20"/>
        <v>55973.862037493695</v>
      </c>
      <c r="W49" s="2">
        <f t="shared" si="20"/>
        <v>56756.757439410816</v>
      </c>
      <c r="X49" s="2">
        <f t="shared" si="20"/>
        <v>56144.26841586016</v>
      </c>
      <c r="Y49" s="2">
        <f t="shared" si="20"/>
        <v>57236.760736112694</v>
      </c>
      <c r="Z49" s="2">
        <f t="shared" si="20"/>
        <v>58199.81855905908</v>
      </c>
      <c r="AA49" s="2">
        <f t="shared" si="20"/>
        <v>56829.20638833267</v>
      </c>
      <c r="AB49" s="2">
        <f>AB50+AB51+AB52+AB53</f>
        <v>56556.491057497835</v>
      </c>
      <c r="AC49" s="2">
        <f>AC50+AC51+AC52+AC53</f>
        <v>55299.57760627648</v>
      </c>
    </row>
    <row r="50" spans="1:29" ht="15">
      <c r="A50" s="5" t="s">
        <v>29</v>
      </c>
      <c r="B50" s="6">
        <v>162</v>
      </c>
      <c r="C50" s="6">
        <v>140</v>
      </c>
      <c r="D50" s="7">
        <v>221</v>
      </c>
      <c r="E50" s="7">
        <v>506</v>
      </c>
      <c r="F50" s="7">
        <v>445</v>
      </c>
      <c r="G50" s="7">
        <v>439</v>
      </c>
      <c r="H50" s="7">
        <v>1365</v>
      </c>
      <c r="I50" s="7">
        <v>1365</v>
      </c>
      <c r="J50" s="7">
        <v>1365</v>
      </c>
      <c r="K50" s="7">
        <v>1365</v>
      </c>
      <c r="L50" s="7">
        <v>1551</v>
      </c>
      <c r="M50" s="7">
        <v>1551</v>
      </c>
      <c r="N50" s="7">
        <v>1551</v>
      </c>
      <c r="O50" s="7">
        <v>1551</v>
      </c>
      <c r="P50" s="7">
        <v>674.5850533506809</v>
      </c>
      <c r="Q50" s="7">
        <v>674.5850533506809</v>
      </c>
      <c r="R50" s="7">
        <v>674.5850533506809</v>
      </c>
      <c r="S50" s="7">
        <v>674.5850533506809</v>
      </c>
      <c r="T50" s="7">
        <v>769.1950109187939</v>
      </c>
      <c r="U50" s="7">
        <v>769.1950109187939</v>
      </c>
      <c r="V50" s="7">
        <v>769.1950109187939</v>
      </c>
      <c r="W50" s="7">
        <v>769.1950109187939</v>
      </c>
      <c r="X50" s="6">
        <v>859.1317342037073</v>
      </c>
      <c r="Y50" s="6">
        <v>859.1317342037073</v>
      </c>
      <c r="Z50" s="6">
        <v>859.1317342037073</v>
      </c>
      <c r="AA50" s="6">
        <v>859.1317342037073</v>
      </c>
      <c r="AB50" s="6">
        <v>859.1317342037073</v>
      </c>
      <c r="AC50" s="6">
        <v>859.1317342037073</v>
      </c>
    </row>
    <row r="51" spans="1:29" ht="15">
      <c r="A51" s="5" t="s">
        <v>30</v>
      </c>
      <c r="B51" s="6">
        <v>33850</v>
      </c>
      <c r="C51" s="6">
        <v>34160.845824</v>
      </c>
      <c r="D51" s="7">
        <v>32414</v>
      </c>
      <c r="E51" s="6">
        <v>35109</v>
      </c>
      <c r="F51" s="6">
        <v>39038</v>
      </c>
      <c r="G51" s="6">
        <v>46602</v>
      </c>
      <c r="H51" s="6">
        <v>51605</v>
      </c>
      <c r="I51" s="6">
        <v>50973</v>
      </c>
      <c r="J51" s="6">
        <v>52554</v>
      </c>
      <c r="K51" s="6">
        <v>55456</v>
      </c>
      <c r="L51" s="6">
        <v>55194</v>
      </c>
      <c r="M51" s="7">
        <v>56222.06293449</v>
      </c>
      <c r="N51" s="7">
        <v>56946.00216297</v>
      </c>
      <c r="O51" s="7">
        <v>56827.86899435617</v>
      </c>
      <c r="P51" s="7">
        <v>56383.86093448999</v>
      </c>
      <c r="Q51" s="7">
        <v>55995.5171662</v>
      </c>
      <c r="R51" s="7">
        <v>55701.436814</v>
      </c>
      <c r="S51" s="7">
        <v>56044.026814</v>
      </c>
      <c r="T51" s="7">
        <v>53695.4410815</v>
      </c>
      <c r="U51" s="7">
        <v>51408.1632675</v>
      </c>
      <c r="V51" s="7">
        <v>49994.1695991</v>
      </c>
      <c r="W51" s="7">
        <v>50444.04110622</v>
      </c>
      <c r="X51" s="6">
        <v>49768.272832500006</v>
      </c>
      <c r="Y51" s="6">
        <v>50772.70701829999</v>
      </c>
      <c r="Z51" s="6">
        <v>51908.12898300001</v>
      </c>
      <c r="AA51" s="6">
        <v>50586.7217322</v>
      </c>
      <c r="AB51" s="6">
        <v>50335.1626925</v>
      </c>
      <c r="AC51" s="6">
        <v>49194.0622561</v>
      </c>
    </row>
    <row r="52" spans="1:29" ht="15">
      <c r="A52" s="5" t="s">
        <v>31</v>
      </c>
      <c r="B52" s="6">
        <v>1143</v>
      </c>
      <c r="C52" s="6">
        <v>1152</v>
      </c>
      <c r="D52" s="7">
        <v>1200</v>
      </c>
      <c r="E52" s="7">
        <v>1182</v>
      </c>
      <c r="F52" s="7">
        <v>1159</v>
      </c>
      <c r="G52" s="7">
        <v>1606</v>
      </c>
      <c r="H52" s="7">
        <v>2130</v>
      </c>
      <c r="I52" s="7">
        <v>2223</v>
      </c>
      <c r="J52" s="7">
        <v>2155</v>
      </c>
      <c r="K52" s="7">
        <v>2209</v>
      </c>
      <c r="L52" s="7">
        <v>2242</v>
      </c>
      <c r="M52" s="7">
        <v>2263.9301855309077</v>
      </c>
      <c r="N52" s="7">
        <v>2218.52</v>
      </c>
      <c r="O52" s="7">
        <v>2222.49</v>
      </c>
      <c r="P52" s="7">
        <v>2376.720469855674</v>
      </c>
      <c r="Q52" s="7">
        <v>2702.7502843247657</v>
      </c>
      <c r="R52" s="7">
        <v>2888.488631474118</v>
      </c>
      <c r="S52" s="7">
        <v>2897.002431474118</v>
      </c>
      <c r="T52" s="7">
        <v>2819.473431474117</v>
      </c>
      <c r="U52" s="7">
        <v>2816.651431474117</v>
      </c>
      <c r="V52" s="7">
        <v>2650.0980685678687</v>
      </c>
      <c r="W52" s="7">
        <v>2720.109536164994</v>
      </c>
      <c r="X52" s="6">
        <v>2666.6982650546443</v>
      </c>
      <c r="Y52" s="6">
        <v>2736.490773707194</v>
      </c>
      <c r="Z52" s="6">
        <v>2616.323866753559</v>
      </c>
      <c r="AA52" s="6">
        <v>2622.951557140924</v>
      </c>
      <c r="AB52" s="6">
        <v>2608.380785541839</v>
      </c>
      <c r="AC52" s="6">
        <v>2575.9543796804173</v>
      </c>
    </row>
    <row r="53" spans="1:29" ht="15.75" thickBot="1">
      <c r="A53" s="17" t="s">
        <v>46</v>
      </c>
      <c r="B53" s="18">
        <v>685</v>
      </c>
      <c r="C53" s="18">
        <v>652</v>
      </c>
      <c r="D53" s="29">
        <v>651</v>
      </c>
      <c r="E53" s="29">
        <v>654</v>
      </c>
      <c r="F53" s="29">
        <v>493</v>
      </c>
      <c r="G53" s="29">
        <v>448</v>
      </c>
      <c r="H53" s="29">
        <v>1817</v>
      </c>
      <c r="I53" s="29">
        <v>1769</v>
      </c>
      <c r="J53" s="29">
        <v>1737</v>
      </c>
      <c r="K53" s="29">
        <v>1683</v>
      </c>
      <c r="L53" s="29">
        <v>1968</v>
      </c>
      <c r="M53" s="29">
        <v>2030.792896</v>
      </c>
      <c r="N53" s="29">
        <v>2000.450851999</v>
      </c>
      <c r="O53" s="29">
        <v>1858.4880672</v>
      </c>
      <c r="P53" s="29">
        <v>1789.7530500971302</v>
      </c>
      <c r="Q53" s="29">
        <v>1785.8969492971305</v>
      </c>
      <c r="R53" s="29">
        <v>1830.3049492971304</v>
      </c>
      <c r="S53" s="29">
        <v>1851.1530676971304</v>
      </c>
      <c r="T53" s="29">
        <v>1765.0132965070293</v>
      </c>
      <c r="U53" s="29">
        <v>1739.2068133070293</v>
      </c>
      <c r="V53" s="29">
        <v>2560.3993589070287</v>
      </c>
      <c r="W53" s="29">
        <v>2823.4117861070295</v>
      </c>
      <c r="X53" s="18">
        <v>2850.165584101807</v>
      </c>
      <c r="Y53" s="18">
        <v>2868.4312099018066</v>
      </c>
      <c r="Z53" s="18">
        <v>2816.233975101806</v>
      </c>
      <c r="AA53" s="18">
        <v>2760.4013647880424</v>
      </c>
      <c r="AB53" s="18">
        <v>2753.815845252283</v>
      </c>
      <c r="AC53" s="18">
        <v>2670.429236292359</v>
      </c>
    </row>
    <row r="54" spans="1:29" ht="17.25" thickTop="1">
      <c r="A54" s="30" t="s">
        <v>47</v>
      </c>
      <c r="B54" s="20">
        <f aca="true" t="shared" si="21" ref="B54:G54">0.02+B55</f>
        <v>2.92</v>
      </c>
      <c r="C54" s="20">
        <f t="shared" si="21"/>
        <v>2.82</v>
      </c>
      <c r="D54" s="20">
        <f t="shared" si="21"/>
        <v>3.02</v>
      </c>
      <c r="E54" s="20">
        <f t="shared" si="21"/>
        <v>2.82</v>
      </c>
      <c r="F54" s="20">
        <f t="shared" si="21"/>
        <v>3.22</v>
      </c>
      <c r="G54" s="20">
        <f t="shared" si="21"/>
        <v>2.67</v>
      </c>
      <c r="H54" s="20">
        <v>3</v>
      </c>
      <c r="I54" s="20">
        <v>3</v>
      </c>
      <c r="J54" s="20">
        <v>3</v>
      </c>
      <c r="K54" s="20">
        <v>3</v>
      </c>
      <c r="L54" s="20">
        <v>3</v>
      </c>
      <c r="M54" s="20">
        <v>3</v>
      </c>
      <c r="N54" s="20">
        <v>3</v>
      </c>
      <c r="O54" s="20">
        <v>3</v>
      </c>
      <c r="P54" s="20">
        <v>3</v>
      </c>
      <c r="Q54" s="20">
        <v>3</v>
      </c>
      <c r="R54" s="20">
        <v>3</v>
      </c>
      <c r="S54" s="20">
        <v>2.35</v>
      </c>
      <c r="T54" s="35">
        <v>2.35</v>
      </c>
      <c r="U54" s="35">
        <v>2.29</v>
      </c>
      <c r="V54" s="35">
        <v>2.2800000000000002</v>
      </c>
      <c r="W54" s="35">
        <v>2.08870694238985</v>
      </c>
      <c r="X54" s="40">
        <v>2.1033482734328013</v>
      </c>
      <c r="Y54" s="40">
        <v>8.881784197001252E-15</v>
      </c>
      <c r="Z54" s="40">
        <v>8.881784197001252E-15</v>
      </c>
      <c r="AA54" s="40">
        <v>0</v>
      </c>
      <c r="AB54" s="40">
        <v>0</v>
      </c>
      <c r="AC54" s="40">
        <v>0</v>
      </c>
    </row>
    <row r="55" spans="1:29" ht="16.5" hidden="1">
      <c r="A55" s="31" t="s">
        <v>48</v>
      </c>
      <c r="B55" s="25">
        <v>2.9</v>
      </c>
      <c r="C55" s="25">
        <v>2.8</v>
      </c>
      <c r="D55" s="25">
        <v>3</v>
      </c>
      <c r="E55" s="25">
        <v>2.8</v>
      </c>
      <c r="F55" s="25">
        <v>3.2</v>
      </c>
      <c r="G55" s="25">
        <v>2.65</v>
      </c>
      <c r="H55" s="25">
        <v>3.65</v>
      </c>
      <c r="AC55" s="36"/>
    </row>
    <row r="56" spans="1:29" ht="15">
      <c r="A56" s="19" t="s">
        <v>49</v>
      </c>
      <c r="AC56" s="36"/>
    </row>
    <row r="57" spans="1:29" ht="20.25" customHeight="1">
      <c r="A57" s="42" t="s">
        <v>56</v>
      </c>
      <c r="B57" s="42"/>
      <c r="C57" s="42"/>
      <c r="D57" s="4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8"/>
      <c r="X57" s="33"/>
      <c r="Y57" s="33"/>
      <c r="Z57" s="33"/>
      <c r="AC57" s="36"/>
    </row>
    <row r="58" spans="1:29" ht="22.5" customHeight="1">
      <c r="A58" s="42" t="s">
        <v>58</v>
      </c>
      <c r="B58" s="42"/>
      <c r="C58" s="4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8"/>
      <c r="X58" s="33"/>
      <c r="Y58" s="33"/>
      <c r="Z58" s="33"/>
      <c r="AC58" s="36"/>
    </row>
    <row r="59" spans="1:29" ht="23.25" customHeight="1">
      <c r="A59" s="32" t="s">
        <v>50</v>
      </c>
      <c r="W59" s="38"/>
      <c r="AC59" s="36"/>
    </row>
    <row r="60" spans="1:29" ht="17.25" customHeight="1">
      <c r="A60" s="32" t="s">
        <v>51</v>
      </c>
      <c r="W60" s="38"/>
      <c r="AC60" s="36"/>
    </row>
    <row r="61" spans="1:29" ht="19.5" customHeight="1">
      <c r="A61" s="22" t="s">
        <v>52</v>
      </c>
      <c r="AC61" s="36"/>
    </row>
    <row r="62" spans="1:29" ht="15.75" hidden="1">
      <c r="A62" s="34" t="s">
        <v>53</v>
      </c>
      <c r="AC62" s="36"/>
    </row>
    <row r="63" ht="15">
      <c r="AC63" s="36"/>
    </row>
    <row r="64" ht="15">
      <c r="AC64" s="36"/>
    </row>
    <row r="65" ht="15">
      <c r="AC65" s="36"/>
    </row>
    <row r="66" ht="15">
      <c r="AC66" s="36"/>
    </row>
    <row r="67" ht="15">
      <c r="AC67" s="36"/>
    </row>
    <row r="68" ht="15">
      <c r="AC68" s="36"/>
    </row>
    <row r="69" ht="15">
      <c r="AC69" s="36"/>
    </row>
    <row r="70" ht="15">
      <c r="AC70" s="36"/>
    </row>
    <row r="71" ht="15">
      <c r="AC71" s="36"/>
    </row>
    <row r="72" ht="15">
      <c r="AC72" s="36"/>
    </row>
    <row r="73" ht="15">
      <c r="AC73" s="36"/>
    </row>
    <row r="74" ht="15">
      <c r="AC74" s="36"/>
    </row>
    <row r="75" ht="15">
      <c r="AC75" s="36"/>
    </row>
    <row r="76" ht="15">
      <c r="AC76" s="36"/>
    </row>
    <row r="77" ht="15">
      <c r="AC77" s="36"/>
    </row>
  </sheetData>
  <sheetProtection/>
  <mergeCells count="4">
    <mergeCell ref="A1:T1"/>
    <mergeCell ref="A57:D57"/>
    <mergeCell ref="A58:C58"/>
    <mergeCell ref="A2:AC2"/>
  </mergeCells>
  <printOptions horizontalCentered="1"/>
  <pageMargins left="0.5" right="0.5" top="0.5" bottom="0.25" header="0.17" footer="0.1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rizwan ahmad</dc:creator>
  <cp:keywords/>
  <dc:description/>
  <cp:lastModifiedBy>zara9127</cp:lastModifiedBy>
  <cp:lastPrinted>2015-07-07T09:53:36Z</cp:lastPrinted>
  <dcterms:created xsi:type="dcterms:W3CDTF">2012-12-28T10:09:13Z</dcterms:created>
  <dcterms:modified xsi:type="dcterms:W3CDTF">2015-07-09T09:13:21Z</dcterms:modified>
  <cp:category/>
  <cp:version/>
  <cp:contentType/>
  <cp:contentStatus/>
</cp:coreProperties>
</file>