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hifs\SBP\DMMD\Reserve Management\FX RESERVES - Dissemination\FX Reserves -  Website Report\"/>
    </mc:Choice>
  </mc:AlternateContent>
  <bookViews>
    <workbookView xWindow="0" yWindow="0" windowWidth="19200" windowHeight="7110" activeTab="2"/>
  </bookViews>
  <sheets>
    <sheet name="Year-end" sheetId="4" r:id="rId1"/>
    <sheet name="Month-end" sheetId="1" r:id="rId2"/>
    <sheet name="Week-end" sheetId="2" r:id="rId3"/>
  </sheets>
  <definedNames>
    <definedName name="_xlnm.Print_Area" localSheetId="0">'Year-end'!$A$1:$E$37</definedName>
  </definedNames>
  <calcPr calcId="162913"/>
</workbook>
</file>

<file path=xl/calcChain.xml><?xml version="1.0" encoding="utf-8"?>
<calcChain xmlns="http://schemas.openxmlformats.org/spreadsheetml/2006/main">
  <c r="E734" i="2" l="1"/>
  <c r="E182" i="1" l="1"/>
  <c r="E733" i="2" l="1"/>
  <c r="E732" i="2" l="1"/>
  <c r="E730" i="2"/>
  <c r="E731" i="2"/>
  <c r="E729" i="2" l="1"/>
  <c r="E715" i="2" l="1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181" i="1" l="1"/>
  <c r="B730" i="2" l="1"/>
  <c r="E180" i="1" l="1"/>
  <c r="E179" i="1" l="1"/>
  <c r="E714" i="2" l="1"/>
  <c r="E713" i="2" l="1"/>
  <c r="E712" i="2" l="1"/>
  <c r="E177" i="1" l="1"/>
  <c r="E711" i="2" l="1"/>
  <c r="E710" i="2" l="1"/>
  <c r="E709" i="2" l="1"/>
  <c r="E708" i="2" l="1"/>
  <c r="E167" i="1" l="1"/>
  <c r="E175" i="1"/>
  <c r="E176" i="1" l="1"/>
  <c r="E707" i="2" l="1"/>
  <c r="E706" i="2" l="1"/>
  <c r="E705" i="2" l="1"/>
  <c r="E702" i="2" l="1"/>
  <c r="E704" i="2"/>
  <c r="E703" i="2" l="1"/>
  <c r="B703" i="2" l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E701" i="2" l="1"/>
  <c r="E700" i="2" l="1"/>
  <c r="E699" i="2" l="1"/>
  <c r="E174" i="1" l="1"/>
  <c r="E698" i="2" l="1"/>
  <c r="E696" i="2" l="1"/>
  <c r="E697" i="2"/>
  <c r="B697" i="2" l="1"/>
  <c r="B698" i="2" s="1"/>
  <c r="B699" i="2" s="1"/>
  <c r="B700" i="2" s="1"/>
  <c r="E695" i="2" l="1"/>
  <c r="E31" i="4" l="1"/>
  <c r="E173" i="1"/>
  <c r="E694" i="2" l="1"/>
  <c r="E693" i="2" l="1"/>
  <c r="E692" i="2" l="1"/>
  <c r="E691" i="2" l="1"/>
  <c r="E172" i="1" l="1"/>
  <c r="E690" i="2" l="1"/>
  <c r="E689" i="2" l="1"/>
  <c r="E183" i="1" l="1"/>
  <c r="E688" i="2" l="1"/>
  <c r="B688" i="2" l="1"/>
  <c r="B689" i="2" s="1"/>
  <c r="B690" i="2" s="1"/>
  <c r="B691" i="2" s="1"/>
  <c r="B692" i="2" s="1"/>
  <c r="B693" i="2" s="1"/>
  <c r="B694" i="2" s="1"/>
  <c r="B695" i="2" s="1"/>
  <c r="E687" i="2" l="1"/>
  <c r="E686" i="2" l="1"/>
  <c r="E171" i="1" l="1"/>
  <c r="E685" i="2" l="1"/>
  <c r="E684" i="2" l="1"/>
  <c r="B684" i="2" l="1"/>
  <c r="B685" i="2" s="1"/>
  <c r="B686" i="2" s="1"/>
  <c r="E683" i="2" l="1"/>
  <c r="E682" i="2" l="1"/>
  <c r="E170" i="1" l="1"/>
  <c r="B682" i="2" l="1"/>
  <c r="E681" i="2" l="1"/>
  <c r="E679" i="2" l="1"/>
  <c r="E680" i="2"/>
  <c r="B679" i="2" l="1"/>
  <c r="E678" i="2" l="1"/>
  <c r="E677" i="2" l="1"/>
  <c r="E169" i="1" l="1"/>
  <c r="E676" i="2" l="1"/>
  <c r="E675" i="2" l="1"/>
  <c r="E674" i="2" l="1"/>
  <c r="E672" i="2" l="1"/>
  <c r="E673" i="2"/>
  <c r="E168" i="1" l="1"/>
  <c r="E671" i="2" l="1"/>
  <c r="E670" i="2" l="1"/>
  <c r="E669" i="2" l="1"/>
  <c r="E668" i="2" l="1"/>
  <c r="E667" i="2" l="1"/>
  <c r="E666" i="2" l="1"/>
  <c r="E665" i="2" l="1"/>
  <c r="E166" i="1" l="1"/>
  <c r="E664" i="2" l="1"/>
  <c r="E663" i="2" l="1"/>
  <c r="E662" i="2" l="1"/>
  <c r="E661" i="2" l="1"/>
  <c r="E660" i="2" l="1"/>
  <c r="E165" i="1" l="1"/>
  <c r="E659" i="2" l="1"/>
  <c r="E658" i="2" l="1"/>
  <c r="E657" i="2" l="1"/>
  <c r="E656" i="2" l="1"/>
  <c r="E164" i="1" l="1"/>
  <c r="E655" i="2" l="1"/>
  <c r="E654" i="2" l="1"/>
  <c r="E653" i="2" l="1"/>
  <c r="E652" i="2" l="1"/>
  <c r="E163" i="1" l="1"/>
  <c r="E651" i="2" l="1"/>
  <c r="E650" i="2" l="1"/>
  <c r="E649" i="2" l="1"/>
  <c r="E640" i="2" l="1"/>
  <c r="E641" i="2"/>
  <c r="E642" i="2"/>
  <c r="E643" i="2"/>
  <c r="E644" i="2"/>
  <c r="E645" i="2"/>
  <c r="E646" i="2"/>
  <c r="E647" i="2"/>
  <c r="E648" i="2"/>
  <c r="E162" i="1" l="1"/>
  <c r="E30" i="4" l="1"/>
  <c r="E161" i="1"/>
  <c r="E639" i="2" l="1"/>
  <c r="E638" i="2" l="1"/>
  <c r="E160" i="1" l="1"/>
  <c r="E637" i="2" l="1"/>
  <c r="E636" i="2"/>
  <c r="E635" i="2" l="1"/>
  <c r="E634" i="2" l="1"/>
  <c r="E633" i="2" l="1"/>
  <c r="E159" i="1" l="1"/>
  <c r="E632" i="2" l="1"/>
  <c r="E631" i="2" l="1"/>
  <c r="E630" i="2" l="1"/>
  <c r="E158" i="1" l="1"/>
  <c r="E629" i="2" l="1"/>
  <c r="E628" i="2" l="1"/>
  <c r="E627" i="2" l="1"/>
  <c r="E626" i="2" l="1"/>
  <c r="E625" i="2" l="1"/>
  <c r="E157" i="1" l="1"/>
  <c r="E624" i="2" l="1"/>
  <c r="E623" i="2" l="1"/>
  <c r="E622" i="2" l="1"/>
  <c r="E621" i="2" l="1"/>
  <c r="E156" i="1" l="1"/>
  <c r="E620" i="2" l="1"/>
  <c r="E619" i="2" l="1"/>
  <c r="E618" i="2" l="1"/>
  <c r="E617" i="2" l="1"/>
  <c r="E616" i="2" l="1"/>
  <c r="E601" i="2" l="1"/>
  <c r="E155" i="1" l="1"/>
  <c r="E615" i="2" l="1"/>
  <c r="E614" i="2" l="1"/>
  <c r="E613" i="2" l="1"/>
  <c r="E154" i="1" l="1"/>
  <c r="E612" i="2" l="1"/>
  <c r="E611" i="2" l="1"/>
  <c r="E29" i="4" l="1"/>
  <c r="E28" i="4"/>
  <c r="E610" i="2" l="1"/>
  <c r="E153" i="1" l="1"/>
  <c r="E609" i="2" l="1"/>
  <c r="E608" i="2" l="1"/>
  <c r="E607" i="2" l="1"/>
  <c r="E606" i="2" l="1"/>
  <c r="E605" i="2" l="1"/>
  <c r="E604" i="2" l="1"/>
  <c r="E152" i="1" l="1"/>
  <c r="E603" i="2" l="1"/>
  <c r="E602" i="2" l="1"/>
  <c r="E600" i="2" l="1"/>
  <c r="E151" i="1" l="1"/>
  <c r="E599" i="2" l="1"/>
  <c r="E598" i="2" l="1"/>
  <c r="E597" i="2" l="1"/>
  <c r="E596" i="2" l="1"/>
  <c r="E595" i="2" l="1"/>
  <c r="E594" i="2" l="1"/>
  <c r="E150" i="1"/>
  <c r="E593" i="2" l="1"/>
  <c r="E592" i="2" l="1"/>
  <c r="E591" i="2" l="1"/>
  <c r="E149" i="1" l="1"/>
  <c r="E590" i="2" l="1"/>
  <c r="E589" i="2" l="1"/>
  <c r="E588" i="2" l="1"/>
  <c r="E587" i="2" l="1"/>
  <c r="E148" i="1" l="1"/>
  <c r="E585" i="2" l="1"/>
  <c r="E586" i="2"/>
  <c r="E584" i="2" l="1"/>
  <c r="E583" i="2" l="1"/>
  <c r="E582" i="2" l="1"/>
  <c r="E147" i="1"/>
  <c r="E581" i="2" l="1"/>
  <c r="E580" i="2" l="1"/>
  <c r="E579" i="2" l="1"/>
  <c r="E578" i="2" l="1"/>
  <c r="E146" i="1" l="1"/>
  <c r="E577" i="2" l="1"/>
  <c r="E576" i="2" l="1"/>
  <c r="E575" i="2" l="1"/>
  <c r="E572" i="2" l="1"/>
  <c r="E573" i="2"/>
  <c r="E574" i="2"/>
  <c r="E145" i="1" l="1"/>
  <c r="E571" i="2" l="1"/>
  <c r="E570" i="2" l="1"/>
  <c r="E144" i="1" l="1"/>
  <c r="E566" i="2" l="1"/>
  <c r="E567" i="2"/>
  <c r="E568" i="2"/>
  <c r="E569" i="2"/>
  <c r="E540" i="2" l="1"/>
  <c r="E565" i="2" l="1"/>
  <c r="E143" i="1" l="1"/>
  <c r="E564" i="2" l="1"/>
  <c r="E563" i="2" l="1"/>
  <c r="E562" i="2" l="1"/>
  <c r="E561" i="2" l="1"/>
  <c r="E560" i="2"/>
  <c r="E142" i="1" l="1"/>
  <c r="E559" i="2" l="1"/>
  <c r="E558" i="2" l="1"/>
  <c r="E557" i="2" l="1"/>
  <c r="B557" i="2" l="1"/>
  <c r="E556" i="2" l="1"/>
  <c r="E141" i="1" l="1"/>
  <c r="E555" i="2" l="1"/>
  <c r="E554" i="2" l="1"/>
  <c r="E553" i="2" l="1"/>
  <c r="E552" i="2" l="1"/>
  <c r="E551" i="2" l="1"/>
  <c r="E140" i="1" l="1"/>
  <c r="E550" i="2" l="1"/>
  <c r="E549" i="2" l="1"/>
  <c r="E548" i="2" l="1"/>
  <c r="E139" i="1" l="1"/>
  <c r="E547" i="2"/>
  <c r="E546" i="2" l="1"/>
  <c r="E545" i="2" l="1"/>
  <c r="E544" i="2" l="1"/>
  <c r="E9" i="2" l="1"/>
  <c r="E11" i="2"/>
  <c r="E12" i="2"/>
  <c r="E13" i="2"/>
  <c r="E15" i="2"/>
  <c r="E18" i="2"/>
  <c r="E19" i="2"/>
  <c r="E20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1" i="2"/>
  <c r="E542" i="2"/>
  <c r="E543" i="2"/>
  <c r="E32" i="4" l="1"/>
  <c r="E27" i="4"/>
  <c r="E26" i="4"/>
  <c r="E25" i="4"/>
  <c r="E24" i="4"/>
  <c r="E23" i="4"/>
  <c r="E22" i="4"/>
  <c r="E21" i="4"/>
  <c r="E20" i="4"/>
  <c r="E10" i="4"/>
  <c r="E9" i="4"/>
  <c r="E8" i="4"/>
  <c r="E7" i="4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8" i="2" l="1"/>
  <c r="D149" i="2" l="1"/>
  <c r="E149" i="2" s="1"/>
  <c r="D21" i="2"/>
  <c r="C21" i="2"/>
  <c r="E21" i="2" s="1"/>
  <c r="D17" i="2"/>
  <c r="C17" i="2"/>
  <c r="D16" i="2"/>
  <c r="C16" i="2"/>
  <c r="E16" i="2" s="1"/>
  <c r="D14" i="2"/>
  <c r="C14" i="2"/>
  <c r="D10" i="2"/>
  <c r="C10" i="2"/>
  <c r="E10" i="2" s="1"/>
  <c r="D7" i="2"/>
  <c r="C7" i="2"/>
  <c r="D19" i="4"/>
  <c r="E19" i="4" s="1"/>
  <c r="D18" i="4"/>
  <c r="E18" i="4" s="1"/>
  <c r="D17" i="4"/>
  <c r="E17" i="4" s="1"/>
  <c r="D16" i="4"/>
  <c r="E16" i="4" s="1"/>
  <c r="D15" i="4"/>
  <c r="E15" i="4" s="1"/>
  <c r="D14" i="4"/>
  <c r="C14" i="4"/>
  <c r="E14" i="4" s="1"/>
  <c r="D13" i="4"/>
  <c r="C13" i="4"/>
  <c r="E13" i="4" s="1"/>
  <c r="D12" i="4"/>
  <c r="E12" i="4" s="1"/>
  <c r="D11" i="4"/>
  <c r="E11" i="4" s="1"/>
  <c r="E14" i="2" l="1"/>
  <c r="E17" i="2"/>
  <c r="E7" i="2"/>
</calcChain>
</file>

<file path=xl/sharedStrings.xml><?xml version="1.0" encoding="utf-8"?>
<sst xmlns="http://schemas.openxmlformats.org/spreadsheetml/2006/main" count="329" uniqueCount="313">
  <si>
    <t>Domestic Markets &amp; Monetary Management Department</t>
  </si>
  <si>
    <t>LIQUID FOREIGN EXCHANGE RESERVES</t>
  </si>
  <si>
    <t>(MILLION US$)</t>
  </si>
  <si>
    <t>END PERIOD</t>
  </si>
  <si>
    <t>NET RESERVES WITH SBP</t>
  </si>
  <si>
    <t>NET RESERVES WITH BANKS</t>
  </si>
  <si>
    <t>TOTAL LIQUID     FX RESERVES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</si>
  <si>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</si>
  <si>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</si>
  <si>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</si>
  <si>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</si>
  <si>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</si>
  <si>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</si>
  <si>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</si>
  <si>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</si>
  <si>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</si>
  <si>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</si>
  <si>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</si>
  <si>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</si>
  <si>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</si>
  <si>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</si>
  <si>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</si>
  <si>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</si>
  <si>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</si>
  <si>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July,13</t>
  </si>
  <si>
    <t>August,13</t>
  </si>
  <si>
    <t>September,13</t>
  </si>
  <si>
    <t>October,13</t>
  </si>
  <si>
    <t>November,13</t>
  </si>
  <si>
    <t>December,13</t>
  </si>
  <si>
    <t>January,14</t>
  </si>
  <si>
    <t>February,14</t>
  </si>
  <si>
    <t>March,14</t>
  </si>
  <si>
    <t>April,14</t>
  </si>
  <si>
    <t>May,14</t>
  </si>
  <si>
    <t>June,14</t>
  </si>
  <si>
    <t>July,14</t>
  </si>
  <si>
    <t>August,14</t>
  </si>
  <si>
    <t>September, 14</t>
  </si>
  <si>
    <t>October, 14</t>
  </si>
  <si>
    <t>November, 14</t>
  </si>
  <si>
    <t>December, 14</t>
  </si>
  <si>
    <t>January,15</t>
  </si>
  <si>
    <t>February,15</t>
  </si>
  <si>
    <t>March,15</t>
  </si>
  <si>
    <t>April,15</t>
  </si>
  <si>
    <t>May,15</t>
  </si>
  <si>
    <t>June,15</t>
  </si>
  <si>
    <t>July,15</t>
  </si>
  <si>
    <t>August,15</t>
  </si>
  <si>
    <t>September,15</t>
  </si>
  <si>
    <t>October,15</t>
  </si>
  <si>
    <t>November,15</t>
  </si>
  <si>
    <t>December,15</t>
  </si>
  <si>
    <t>January,16</t>
  </si>
  <si>
    <t>February, 16</t>
  </si>
  <si>
    <t>March, 16</t>
  </si>
  <si>
    <t>April, 16</t>
  </si>
  <si>
    <t>YEAR-END LEVELS</t>
  </si>
  <si>
    <t>May, 16</t>
  </si>
  <si>
    <t>June, 16</t>
  </si>
  <si>
    <t>July, 16</t>
  </si>
  <si>
    <t>August, 16</t>
  </si>
  <si>
    <t>September,16</t>
  </si>
  <si>
    <t>October, 16</t>
  </si>
  <si>
    <t>November, 16</t>
  </si>
  <si>
    <t>December, 16</t>
  </si>
  <si>
    <t>January, 17</t>
  </si>
  <si>
    <t>February, 17</t>
  </si>
  <si>
    <t>March, 17</t>
  </si>
  <si>
    <t>April, 17</t>
  </si>
  <si>
    <t>1/: Provisional data subject to revision</t>
  </si>
  <si>
    <t>R: Revised</t>
  </si>
  <si>
    <t>30-Jul-11 (R)</t>
  </si>
  <si>
    <t>30-Dec-11 (R)</t>
  </si>
  <si>
    <t>30-Mar-12 (R)</t>
  </si>
  <si>
    <t>29-Jun-12 (R)</t>
  </si>
  <si>
    <t>31-Aug-12 (R)</t>
  </si>
  <si>
    <t>28-Sep-12 (R)</t>
  </si>
  <si>
    <t>30-Nov-12 (R)</t>
  </si>
  <si>
    <t>29-Mar-13 (R)</t>
  </si>
  <si>
    <t>31-May-13 (R)</t>
  </si>
  <si>
    <t>28-Jun-13 (R)</t>
  </si>
  <si>
    <t>30-Aug-13 (R)</t>
  </si>
  <si>
    <t>29-Nov-13 (R)</t>
  </si>
  <si>
    <t>31-Jan-14 (R)</t>
  </si>
  <si>
    <t>28-Feb-14 (R)</t>
  </si>
  <si>
    <t>30-May-14 (R)</t>
  </si>
  <si>
    <t>29-Aug-14 (R)</t>
  </si>
  <si>
    <t>31-Oct-14 (R)</t>
  </si>
  <si>
    <t>28-Nov-14 (R)</t>
  </si>
  <si>
    <t>30-Jan-15 (R)</t>
  </si>
  <si>
    <t>27-Feb-15 (R)</t>
  </si>
  <si>
    <t>29-May-15 (R)</t>
  </si>
  <si>
    <t>31-Jul-15 (R)</t>
  </si>
  <si>
    <t>30-Oct-15 (R)</t>
  </si>
  <si>
    <t>29-Jan-16 (R)</t>
  </si>
  <si>
    <t>29-Apr-16 (R)</t>
  </si>
  <si>
    <t>29-Jul-16 (R)</t>
  </si>
  <si>
    <t>30-Sep-16 (R)</t>
  </si>
  <si>
    <t>30-Dec-16 (R)</t>
  </si>
  <si>
    <t>31-Mar-17 (R)</t>
  </si>
  <si>
    <t>28-Apr-17 (R)</t>
  </si>
  <si>
    <t>May, 17</t>
  </si>
  <si>
    <t>2015-16</t>
  </si>
  <si>
    <t>June,17</t>
  </si>
  <si>
    <t>July,17</t>
  </si>
  <si>
    <t>August,17</t>
  </si>
  <si>
    <t>September,17</t>
  </si>
  <si>
    <t>30-Jun-17 (R)</t>
  </si>
  <si>
    <t>31-Aug-17 (R)</t>
  </si>
  <si>
    <t>29-Sep-17 (R)</t>
  </si>
  <si>
    <r>
      <t>WEEK-END LEVELS</t>
    </r>
    <r>
      <rPr>
        <b/>
        <vertAlign val="superscript"/>
        <sz val="12"/>
        <rFont val="Calibri"/>
        <family val="2"/>
        <scheme val="minor"/>
      </rPr>
      <t>1/</t>
    </r>
  </si>
  <si>
    <r>
      <t>MONTH-END LEVELS</t>
    </r>
    <r>
      <rPr>
        <b/>
        <vertAlign val="superscript"/>
        <sz val="12"/>
        <rFont val="Calibri"/>
        <family val="2"/>
      </rPr>
      <t>1/</t>
    </r>
  </si>
  <si>
    <t>August, 12</t>
  </si>
  <si>
    <t>September, 12</t>
  </si>
  <si>
    <t>October, 12</t>
  </si>
  <si>
    <t>November, 12</t>
  </si>
  <si>
    <t>December, 12</t>
  </si>
  <si>
    <t>January, 13</t>
  </si>
  <si>
    <t>February,13</t>
  </si>
  <si>
    <t>March,13</t>
  </si>
  <si>
    <t>April,13</t>
  </si>
  <si>
    <t>May, 13</t>
  </si>
  <si>
    <t>June, 13</t>
  </si>
  <si>
    <t>July,10</t>
  </si>
  <si>
    <t>August,10</t>
  </si>
  <si>
    <t>September,10</t>
  </si>
  <si>
    <t>October,10</t>
  </si>
  <si>
    <t>November,10</t>
  </si>
  <si>
    <t>December,10</t>
  </si>
  <si>
    <t>January,11</t>
  </si>
  <si>
    <t>February,11</t>
  </si>
  <si>
    <t>March,11</t>
  </si>
  <si>
    <t>April,11</t>
  </si>
  <si>
    <t>May,11</t>
  </si>
  <si>
    <t>June,11</t>
  </si>
  <si>
    <t>July,11</t>
  </si>
  <si>
    <t>August,11</t>
  </si>
  <si>
    <t>September,11</t>
  </si>
  <si>
    <t>October, 11</t>
  </si>
  <si>
    <t>November, 11</t>
  </si>
  <si>
    <t>December, 11</t>
  </si>
  <si>
    <t>January, 12</t>
  </si>
  <si>
    <t>February, 12</t>
  </si>
  <si>
    <t>March, 12</t>
  </si>
  <si>
    <t>April, 12</t>
  </si>
  <si>
    <t>May,12</t>
  </si>
  <si>
    <t>June, 12</t>
  </si>
  <si>
    <t>July, 12</t>
  </si>
  <si>
    <t>October,17</t>
  </si>
  <si>
    <t>November,17</t>
  </si>
  <si>
    <t>30-Nov-17 (R)</t>
  </si>
  <si>
    <t>2016-17</t>
  </si>
  <si>
    <t>December,17</t>
  </si>
  <si>
    <t xml:space="preserve">29-Dec-17 (R) </t>
  </si>
  <si>
    <t>January,18</t>
  </si>
  <si>
    <t>February,18</t>
  </si>
  <si>
    <r>
      <t>22-Mar-18</t>
    </r>
    <r>
      <rPr>
        <b/>
        <vertAlign val="superscript"/>
        <sz val="12"/>
        <rFont val="Calibri"/>
        <family val="2"/>
        <scheme val="minor"/>
      </rPr>
      <t>2</t>
    </r>
  </si>
  <si>
    <t>March,18</t>
  </si>
  <si>
    <t>April,18</t>
  </si>
  <si>
    <r>
      <t>14-Jun-18</t>
    </r>
    <r>
      <rPr>
        <b/>
        <vertAlign val="superscript"/>
        <sz val="12"/>
        <rFont val="Calibri"/>
        <family val="2"/>
        <scheme val="minor"/>
      </rPr>
      <t>3/</t>
    </r>
  </si>
  <si>
    <t>May, 18</t>
  </si>
  <si>
    <t xml:space="preserve"> 29-Jun-18 (R)</t>
  </si>
  <si>
    <t>31-Aug-18 (R)</t>
  </si>
  <si>
    <r>
      <t xml:space="preserve">19-Sep-18 </t>
    </r>
    <r>
      <rPr>
        <b/>
        <vertAlign val="superscript"/>
        <sz val="12"/>
        <rFont val="Calibri"/>
        <family val="2"/>
        <scheme val="minor"/>
      </rPr>
      <t>4/</t>
    </r>
  </si>
  <si>
    <t>28-Sep-18 (R)</t>
  </si>
  <si>
    <r>
      <t>June, 18</t>
    </r>
    <r>
      <rPr>
        <b/>
        <vertAlign val="superscript"/>
        <sz val="8"/>
        <rFont val="Calibri"/>
        <family val="2"/>
      </rPr>
      <t>R</t>
    </r>
  </si>
  <si>
    <r>
      <t>July, 18</t>
    </r>
    <r>
      <rPr>
        <b/>
        <vertAlign val="superscript"/>
        <sz val="8"/>
        <rFont val="Calibri"/>
        <family val="2"/>
      </rPr>
      <t>R</t>
    </r>
  </si>
  <si>
    <r>
      <t>3-June-19</t>
    </r>
    <r>
      <rPr>
        <b/>
        <vertAlign val="superscript"/>
        <sz val="12"/>
        <rFont val="Calibri"/>
        <family val="2"/>
        <scheme val="minor"/>
      </rPr>
      <t>5/</t>
    </r>
  </si>
  <si>
    <t>May, 19</t>
  </si>
  <si>
    <t>July, 19</t>
  </si>
  <si>
    <r>
      <t>2017-18</t>
    </r>
    <r>
      <rPr>
        <b/>
        <vertAlign val="superscript"/>
        <sz val="12"/>
        <rFont val="Calibri"/>
        <family val="2"/>
      </rPr>
      <t>R</t>
    </r>
  </si>
  <si>
    <t>August, 19</t>
  </si>
  <si>
    <t>30-Aug-19 (R)</t>
  </si>
  <si>
    <t>31-May-19 (R)</t>
  </si>
  <si>
    <t>29-Mar-19 (R)</t>
  </si>
  <si>
    <t>September, 19</t>
  </si>
  <si>
    <t>October, 19</t>
  </si>
  <si>
    <r>
      <t>August, 18</t>
    </r>
    <r>
      <rPr>
        <b/>
        <vertAlign val="superscript"/>
        <sz val="8"/>
        <rFont val="Calibri"/>
        <family val="2"/>
      </rPr>
      <t>R</t>
    </r>
  </si>
  <si>
    <t>September, 18</t>
  </si>
  <si>
    <t>October, 18</t>
  </si>
  <si>
    <t>November, 18</t>
  </si>
  <si>
    <r>
      <t>December, 18</t>
    </r>
    <r>
      <rPr>
        <b/>
        <vertAlign val="superscript"/>
        <sz val="8"/>
        <rFont val="Calibri"/>
        <family val="2"/>
      </rPr>
      <t>R</t>
    </r>
  </si>
  <si>
    <r>
      <t>January, 19</t>
    </r>
    <r>
      <rPr>
        <b/>
        <vertAlign val="superscript"/>
        <sz val="8"/>
        <rFont val="Calibri"/>
        <family val="2"/>
      </rPr>
      <t>R</t>
    </r>
  </si>
  <si>
    <r>
      <t>February, 19</t>
    </r>
    <r>
      <rPr>
        <b/>
        <vertAlign val="superscript"/>
        <sz val="8"/>
        <rFont val="Calibri"/>
        <family val="2"/>
      </rPr>
      <t>R</t>
    </r>
  </si>
  <si>
    <t>March, 19</t>
  </si>
  <si>
    <t>April, 19</t>
  </si>
  <si>
    <t>November, 19</t>
  </si>
  <si>
    <t>December, 19</t>
  </si>
  <si>
    <r>
      <t>January, 20</t>
    </r>
    <r>
      <rPr>
        <b/>
        <vertAlign val="superscript"/>
        <sz val="12"/>
        <rFont val="Calibri"/>
        <family val="2"/>
      </rPr>
      <t>R</t>
    </r>
  </si>
  <si>
    <r>
      <t>February, 20</t>
    </r>
    <r>
      <rPr>
        <b/>
        <vertAlign val="superscript"/>
        <sz val="12"/>
        <rFont val="Calibri"/>
        <family val="2"/>
      </rPr>
      <t>R</t>
    </r>
  </si>
  <si>
    <t>March, 20</t>
  </si>
  <si>
    <r>
      <t>June, 19</t>
    </r>
    <r>
      <rPr>
        <b/>
        <vertAlign val="superscript"/>
        <sz val="12"/>
        <rFont val="Calibri"/>
        <family val="2"/>
      </rPr>
      <t>R</t>
    </r>
  </si>
  <si>
    <r>
      <t>2018-19</t>
    </r>
    <r>
      <rPr>
        <b/>
        <vertAlign val="superscript"/>
        <sz val="12"/>
        <rFont val="Calibri"/>
        <family val="2"/>
      </rPr>
      <t>R</t>
    </r>
  </si>
  <si>
    <t>28-Jun-19 (R)</t>
  </si>
  <si>
    <t>April, 20</t>
  </si>
  <si>
    <r>
      <t>30-Apr-20</t>
    </r>
    <r>
      <rPr>
        <b/>
        <vertAlign val="superscript"/>
        <sz val="12"/>
        <rFont val="Calibri"/>
        <family val="2"/>
        <scheme val="minor"/>
      </rPr>
      <t>6/</t>
    </r>
  </si>
  <si>
    <t>6/: 01May2020 being public holiday</t>
  </si>
  <si>
    <r>
      <t>21-May-20</t>
    </r>
    <r>
      <rPr>
        <b/>
        <vertAlign val="superscript"/>
        <sz val="12"/>
        <rFont val="Calibri"/>
        <family val="2"/>
        <scheme val="minor"/>
      </rPr>
      <t xml:space="preserve"> 7/</t>
    </r>
  </si>
  <si>
    <t>7/: 22May2020 being public holiday</t>
  </si>
  <si>
    <t>May, 20</t>
  </si>
  <si>
    <r>
      <t>30-Jul-20</t>
    </r>
    <r>
      <rPr>
        <b/>
        <vertAlign val="superscript"/>
        <sz val="12"/>
        <rFont val="Calibri"/>
        <family val="2"/>
        <scheme val="minor"/>
      </rPr>
      <t xml:space="preserve"> 8/</t>
    </r>
  </si>
  <si>
    <t>8/: 31July2020 being public holiday</t>
  </si>
  <si>
    <t>9/: 14August2020 being public holiday</t>
  </si>
  <si>
    <r>
      <t>13-Aug-20</t>
    </r>
    <r>
      <rPr>
        <b/>
        <vertAlign val="superscript"/>
        <sz val="12"/>
        <rFont val="Calibri"/>
        <family val="2"/>
        <scheme val="minor"/>
      </rPr>
      <t>9/</t>
    </r>
  </si>
  <si>
    <t>TOTAL LIQUID
FX RESERVES</t>
  </si>
  <si>
    <t>10/: 30October2020 being public holiday</t>
  </si>
  <si>
    <r>
      <t>29-Oct-20</t>
    </r>
    <r>
      <rPr>
        <b/>
        <vertAlign val="superscript"/>
        <sz val="12"/>
        <rFont val="Calibri"/>
        <family val="2"/>
        <scheme val="minor"/>
      </rPr>
      <t>10/</t>
    </r>
  </si>
  <si>
    <r>
      <t>September, 20</t>
    </r>
    <r>
      <rPr>
        <b/>
        <vertAlign val="superscript"/>
        <sz val="12"/>
        <rFont val="Calibri"/>
        <family val="2"/>
      </rPr>
      <t>R</t>
    </r>
  </si>
  <si>
    <t>11/: 25December2020 being public holiday</t>
  </si>
  <si>
    <r>
      <t>24-Dec-20</t>
    </r>
    <r>
      <rPr>
        <b/>
        <vertAlign val="superscript"/>
        <sz val="12"/>
        <rFont val="Calibri"/>
        <family val="2"/>
        <scheme val="minor"/>
      </rPr>
      <t>11/</t>
    </r>
  </si>
  <si>
    <t>12/: 1January2021 being bank holiday</t>
  </si>
  <si>
    <t>P: Provisional data subject to revision</t>
  </si>
  <si>
    <r>
      <t>June, 20</t>
    </r>
    <r>
      <rPr>
        <b/>
        <vertAlign val="superscript"/>
        <sz val="12"/>
        <rFont val="Calibri"/>
        <family val="2"/>
      </rPr>
      <t>R</t>
    </r>
  </si>
  <si>
    <r>
      <t>July, 20</t>
    </r>
    <r>
      <rPr>
        <b/>
        <vertAlign val="superscript"/>
        <sz val="12"/>
        <rFont val="Calibri"/>
        <family val="2"/>
      </rPr>
      <t>R</t>
    </r>
  </si>
  <si>
    <r>
      <t>August, 20</t>
    </r>
    <r>
      <rPr>
        <b/>
        <vertAlign val="superscript"/>
        <sz val="12"/>
        <rFont val="Calibri"/>
        <family val="2"/>
      </rPr>
      <t>R</t>
    </r>
  </si>
  <si>
    <r>
      <t>October, 20</t>
    </r>
    <r>
      <rPr>
        <b/>
        <vertAlign val="superscript"/>
        <sz val="12"/>
        <rFont val="Calibri"/>
        <family val="2"/>
      </rPr>
      <t>R</t>
    </r>
  </si>
  <si>
    <r>
      <t>November, 20</t>
    </r>
    <r>
      <rPr>
        <b/>
        <vertAlign val="superscript"/>
        <sz val="12"/>
        <rFont val="Calibri"/>
        <family val="2"/>
      </rPr>
      <t>R</t>
    </r>
  </si>
  <si>
    <t>2/: 23March2018 being holiday</t>
  </si>
  <si>
    <t>3/: 15June2018 being holiday</t>
  </si>
  <si>
    <t>4/: 21Sept2018 being holiday</t>
  </si>
  <si>
    <t>5/: 4June2019 to 7June2019 being holidays</t>
  </si>
  <si>
    <r>
      <t>04-Feb-21</t>
    </r>
    <r>
      <rPr>
        <b/>
        <vertAlign val="superscript"/>
        <sz val="12"/>
        <rFont val="Calibri"/>
        <family val="2"/>
        <scheme val="minor"/>
      </rPr>
      <t>13/</t>
    </r>
  </si>
  <si>
    <t>13/: 5February2021 being public holiday</t>
  </si>
  <si>
    <t>January, 21</t>
  </si>
  <si>
    <r>
      <t>December, 20</t>
    </r>
    <r>
      <rPr>
        <b/>
        <vertAlign val="superscript"/>
        <sz val="12"/>
        <rFont val="Calibri"/>
        <family val="2"/>
      </rPr>
      <t>R</t>
    </r>
  </si>
  <si>
    <r>
      <t>31-Dec-20</t>
    </r>
    <r>
      <rPr>
        <b/>
        <vertAlign val="superscript"/>
        <sz val="12"/>
        <rFont val="Calibri"/>
        <family val="2"/>
        <scheme val="minor"/>
      </rPr>
      <t>12/R</t>
    </r>
  </si>
  <si>
    <r>
      <t>29-Jan-21</t>
    </r>
    <r>
      <rPr>
        <b/>
        <vertAlign val="superscript"/>
        <sz val="12"/>
        <rFont val="Calibri"/>
        <family val="2"/>
        <scheme val="minor"/>
      </rPr>
      <t>R</t>
    </r>
  </si>
  <si>
    <t>February, 21</t>
  </si>
  <si>
    <t>March, 21</t>
  </si>
  <si>
    <t>April, 21</t>
  </si>
  <si>
    <r>
      <t>30-Apr-21</t>
    </r>
    <r>
      <rPr>
        <b/>
        <vertAlign val="superscript"/>
        <sz val="12"/>
        <rFont val="Calibri"/>
        <family val="2"/>
        <scheme val="minor"/>
      </rPr>
      <t>R</t>
    </r>
  </si>
  <si>
    <t>May, 21</t>
  </si>
  <si>
    <r>
      <t>2019-20</t>
    </r>
    <r>
      <rPr>
        <b/>
        <vertAlign val="superscript"/>
        <sz val="12"/>
        <rFont val="Calibri"/>
        <family val="2"/>
      </rPr>
      <t>R</t>
    </r>
  </si>
  <si>
    <r>
      <t>30-Jul-21</t>
    </r>
    <r>
      <rPr>
        <vertAlign val="superscript"/>
        <sz val="12"/>
        <rFont val="Calibri"/>
        <family val="2"/>
        <scheme val="minor"/>
      </rPr>
      <t>R</t>
    </r>
  </si>
  <si>
    <r>
      <t>June, 21</t>
    </r>
    <r>
      <rPr>
        <b/>
        <vertAlign val="superscript"/>
        <sz val="12"/>
        <rFont val="Calibri"/>
        <family val="2"/>
      </rPr>
      <t>R</t>
    </r>
  </si>
  <si>
    <r>
      <t>2020-21</t>
    </r>
    <r>
      <rPr>
        <b/>
        <vertAlign val="superscript"/>
        <sz val="12"/>
        <rFont val="Calibri"/>
        <family val="2"/>
      </rPr>
      <t>R</t>
    </r>
  </si>
  <si>
    <t>October, 21</t>
  </si>
  <si>
    <t>November, 21</t>
  </si>
  <si>
    <t>December, 21</t>
  </si>
  <si>
    <r>
      <t>31-Dec-21</t>
    </r>
    <r>
      <rPr>
        <b/>
        <vertAlign val="superscript"/>
        <sz val="12"/>
        <rFont val="Calibri"/>
        <family val="2"/>
        <scheme val="minor"/>
      </rPr>
      <t>R</t>
    </r>
  </si>
  <si>
    <r>
      <t>July, 21</t>
    </r>
    <r>
      <rPr>
        <b/>
        <vertAlign val="superscript"/>
        <sz val="12"/>
        <rFont val="Calibri"/>
        <family val="2"/>
      </rPr>
      <t>R</t>
    </r>
  </si>
  <si>
    <r>
      <t>August, 21</t>
    </r>
    <r>
      <rPr>
        <b/>
        <vertAlign val="superscript"/>
        <sz val="12"/>
        <rFont val="Calibri"/>
        <family val="2"/>
      </rPr>
      <t>R</t>
    </r>
  </si>
  <si>
    <r>
      <t>September, 21</t>
    </r>
    <r>
      <rPr>
        <b/>
        <vertAlign val="superscript"/>
        <sz val="12"/>
        <rFont val="Calibri"/>
        <family val="2"/>
      </rPr>
      <t>R</t>
    </r>
  </si>
  <si>
    <t>January, 22</t>
  </si>
  <si>
    <t>February, 22</t>
  </si>
  <si>
    <t>March, 22</t>
  </si>
  <si>
    <t>April, 22</t>
  </si>
  <si>
    <t>14/: 1July2022 being bank holiday</t>
  </si>
  <si>
    <r>
      <t>07-Jul-22</t>
    </r>
    <r>
      <rPr>
        <b/>
        <vertAlign val="superscript"/>
        <sz val="12"/>
        <rFont val="Calibri"/>
        <family val="2"/>
        <scheme val="minor"/>
      </rPr>
      <t>15/</t>
    </r>
  </si>
  <si>
    <t>15/: 8July2022 being public holiday</t>
  </si>
  <si>
    <r>
      <t>29-Jul-22</t>
    </r>
    <r>
      <rPr>
        <b/>
        <vertAlign val="superscript"/>
        <sz val="12"/>
        <rFont val="Calibri"/>
        <family val="2"/>
        <scheme val="minor"/>
      </rPr>
      <t>R</t>
    </r>
  </si>
  <si>
    <r>
      <t>30-Jun-22</t>
    </r>
    <r>
      <rPr>
        <b/>
        <vertAlign val="superscript"/>
        <sz val="12"/>
        <rFont val="Calibri"/>
        <family val="2"/>
        <scheme val="minor"/>
      </rPr>
      <t>14/R</t>
    </r>
  </si>
  <si>
    <r>
      <t>30-Sep-22</t>
    </r>
    <r>
      <rPr>
        <b/>
        <vertAlign val="superscript"/>
        <sz val="12"/>
        <rFont val="Calibri"/>
        <family val="2"/>
        <scheme val="minor"/>
      </rPr>
      <t>R</t>
    </r>
  </si>
  <si>
    <r>
      <t>May, 22</t>
    </r>
    <r>
      <rPr>
        <b/>
        <vertAlign val="superscript"/>
        <sz val="12"/>
        <rFont val="Calibri"/>
        <family val="2"/>
      </rPr>
      <t>R</t>
    </r>
  </si>
  <si>
    <r>
      <t>June, 22</t>
    </r>
    <r>
      <rPr>
        <b/>
        <vertAlign val="superscript"/>
        <sz val="12"/>
        <rFont val="Calibri"/>
        <family val="2"/>
      </rPr>
      <t>R</t>
    </r>
  </si>
  <si>
    <r>
      <t>July, 22</t>
    </r>
    <r>
      <rPr>
        <b/>
        <vertAlign val="superscript"/>
        <sz val="12"/>
        <rFont val="Calibri"/>
        <family val="2"/>
      </rPr>
      <t>R</t>
    </r>
  </si>
  <si>
    <r>
      <t>August, 22</t>
    </r>
    <r>
      <rPr>
        <b/>
        <vertAlign val="superscript"/>
        <sz val="12"/>
        <rFont val="Calibri"/>
        <family val="2"/>
      </rPr>
      <t>R</t>
    </r>
  </si>
  <si>
    <r>
      <t>2021-22</t>
    </r>
    <r>
      <rPr>
        <b/>
        <vertAlign val="superscript"/>
        <sz val="12"/>
        <rFont val="Calibri"/>
        <family val="2"/>
      </rPr>
      <t>R</t>
    </r>
  </si>
  <si>
    <r>
      <t>October, 22</t>
    </r>
    <r>
      <rPr>
        <b/>
        <vertAlign val="superscript"/>
        <sz val="12"/>
        <rFont val="Calibri"/>
        <family val="2"/>
      </rPr>
      <t>R</t>
    </r>
  </si>
  <si>
    <r>
      <t>September, 22</t>
    </r>
    <r>
      <rPr>
        <b/>
        <vertAlign val="superscript"/>
        <sz val="12"/>
        <rFont val="Calibri"/>
        <family val="2"/>
      </rPr>
      <t>R</t>
    </r>
  </si>
  <si>
    <t>December, 22</t>
  </si>
  <si>
    <r>
      <t>November, 22</t>
    </r>
    <r>
      <rPr>
        <b/>
        <vertAlign val="superscript"/>
        <sz val="12"/>
        <rFont val="Calibri"/>
        <family val="2"/>
      </rPr>
      <t>R</t>
    </r>
  </si>
  <si>
    <r>
      <t>30-Dec-22</t>
    </r>
    <r>
      <rPr>
        <b/>
        <vertAlign val="superscript"/>
        <sz val="12"/>
        <rFont val="Calibri"/>
        <family val="2"/>
        <scheme val="minor"/>
      </rPr>
      <t>R</t>
    </r>
  </si>
  <si>
    <r>
      <t>January, 23</t>
    </r>
    <r>
      <rPr>
        <b/>
        <vertAlign val="superscript"/>
        <sz val="12"/>
        <rFont val="Calibri"/>
        <family val="2"/>
      </rPr>
      <t>R</t>
    </r>
  </si>
  <si>
    <r>
      <t>20-Apr-23</t>
    </r>
    <r>
      <rPr>
        <b/>
        <vertAlign val="superscript"/>
        <sz val="12"/>
        <rFont val="Calibri"/>
        <family val="2"/>
        <scheme val="minor"/>
      </rPr>
      <t>16/</t>
    </r>
  </si>
  <si>
    <t>16/: 21Apr2023 being public holiday</t>
  </si>
  <si>
    <t>March, 23</t>
  </si>
  <si>
    <r>
      <t>February, 23</t>
    </r>
    <r>
      <rPr>
        <b/>
        <vertAlign val="superscript"/>
        <sz val="12"/>
        <rFont val="Calibri"/>
        <family val="2"/>
      </rPr>
      <t>R</t>
    </r>
  </si>
  <si>
    <r>
      <t>31-Mar-23</t>
    </r>
    <r>
      <rPr>
        <b/>
        <vertAlign val="superscript"/>
        <sz val="12"/>
        <rFont val="Calibri"/>
        <family val="2"/>
        <scheme val="minor"/>
      </rPr>
      <t>R</t>
    </r>
  </si>
  <si>
    <t>April, 23</t>
  </si>
  <si>
    <r>
      <t>28-Apr-23</t>
    </r>
    <r>
      <rPr>
        <b/>
        <vertAlign val="superscript"/>
        <sz val="12"/>
        <rFont val="Calibri"/>
        <family val="2"/>
        <scheme val="minor"/>
      </rPr>
      <t>R</t>
    </r>
  </si>
  <si>
    <t>May, 23</t>
  </si>
  <si>
    <r>
      <t>30-Jun-23</t>
    </r>
    <r>
      <rPr>
        <b/>
        <vertAlign val="superscript"/>
        <sz val="12"/>
        <rFont val="Calibri"/>
        <family val="2"/>
        <scheme val="minor"/>
      </rPr>
      <t>R</t>
    </r>
  </si>
  <si>
    <t>2022-23</t>
  </si>
  <si>
    <t>17/: 28July2023 being public holiday</t>
  </si>
  <si>
    <r>
      <t xml:space="preserve">27-Jul-23 </t>
    </r>
    <r>
      <rPr>
        <b/>
        <vertAlign val="superscript"/>
        <sz val="12"/>
        <rFont val="Calibri"/>
        <family val="2"/>
        <scheme val="minor"/>
      </rPr>
      <t>17/</t>
    </r>
  </si>
  <si>
    <t>11-Aug-23</t>
  </si>
  <si>
    <t>18-Aug-23</t>
  </si>
  <si>
    <t>25-Aug-23</t>
  </si>
  <si>
    <t>01-Sep-23</t>
  </si>
  <si>
    <t>08-Sep-23</t>
  </si>
  <si>
    <t>15-Sep-23</t>
  </si>
  <si>
    <r>
      <t>July, 23</t>
    </r>
    <r>
      <rPr>
        <b/>
        <vertAlign val="superscript"/>
        <sz val="12"/>
        <rFont val="Calibri"/>
        <family val="2"/>
      </rPr>
      <t xml:space="preserve"> R</t>
    </r>
  </si>
  <si>
    <t>18/: 29September 2023 being public holiday</t>
  </si>
  <si>
    <r>
      <t xml:space="preserve">Aug, 23 </t>
    </r>
    <r>
      <rPr>
        <b/>
        <vertAlign val="superscript"/>
        <sz val="12"/>
        <rFont val="Calibri"/>
        <family val="2"/>
      </rPr>
      <t>R</t>
    </r>
  </si>
  <si>
    <r>
      <t xml:space="preserve">June, 23 </t>
    </r>
    <r>
      <rPr>
        <b/>
        <vertAlign val="superscript"/>
        <sz val="12"/>
        <rFont val="Calibri"/>
        <family val="2"/>
      </rPr>
      <t>R</t>
    </r>
  </si>
  <si>
    <r>
      <t xml:space="preserve">28-Sep-23 </t>
    </r>
    <r>
      <rPr>
        <b/>
        <vertAlign val="superscript"/>
        <sz val="12"/>
        <rFont val="Calibri"/>
        <family val="2"/>
        <scheme val="minor"/>
      </rPr>
      <t>P</t>
    </r>
    <r>
      <rPr>
        <b/>
        <sz val="12"/>
        <rFont val="Calibri"/>
        <family val="2"/>
        <scheme val="minor"/>
      </rPr>
      <t xml:space="preserve"> </t>
    </r>
    <r>
      <rPr>
        <b/>
        <vertAlign val="superscript"/>
        <sz val="12"/>
        <rFont val="Calibri"/>
        <family val="2"/>
        <scheme val="minor"/>
      </rPr>
      <t>18/</t>
    </r>
  </si>
  <si>
    <t>2/: 29 September 2023 being public holiday</t>
  </si>
  <si>
    <r>
      <t>Sep, 23</t>
    </r>
    <r>
      <rPr>
        <b/>
        <vertAlign val="superscript"/>
        <sz val="12"/>
        <rFont val="Calibri"/>
        <family val="2"/>
      </rPr>
      <t xml:space="preserve"> R 2/</t>
    </r>
  </si>
  <si>
    <r>
      <t xml:space="preserve">Nov 23 </t>
    </r>
    <r>
      <rPr>
        <b/>
        <vertAlign val="superscript"/>
        <sz val="12"/>
        <rFont val="Calibri"/>
        <family val="2"/>
      </rPr>
      <t>R</t>
    </r>
  </si>
  <si>
    <r>
      <t xml:space="preserve">Oct, 23 </t>
    </r>
    <r>
      <rPr>
        <b/>
        <vertAlign val="superscript"/>
        <sz val="12"/>
        <rFont val="Calibri"/>
        <family val="2"/>
      </rPr>
      <t>R</t>
    </r>
  </si>
  <si>
    <r>
      <t xml:space="preserve">29-Dec-23 </t>
    </r>
    <r>
      <rPr>
        <b/>
        <vertAlign val="superscript"/>
        <sz val="12"/>
        <rFont val="Calibri"/>
        <family val="2"/>
        <scheme val="minor"/>
      </rPr>
      <t>R</t>
    </r>
  </si>
  <si>
    <r>
      <t xml:space="preserve">Dec 23 </t>
    </r>
    <r>
      <rPr>
        <b/>
        <vertAlign val="superscript"/>
        <sz val="12"/>
        <rFont val="Calibri"/>
        <family val="2"/>
      </rPr>
      <t>R</t>
    </r>
  </si>
  <si>
    <r>
      <t xml:space="preserve">Jan 24 </t>
    </r>
    <r>
      <rPr>
        <b/>
        <vertAlign val="superscript"/>
        <sz val="12"/>
        <rFont val="Calibri"/>
        <family val="2"/>
      </rPr>
      <t>R</t>
    </r>
  </si>
  <si>
    <r>
      <t xml:space="preserve">Feb 24 </t>
    </r>
    <r>
      <rPr>
        <b/>
        <vertAlign val="superscript"/>
        <sz val="12"/>
        <rFont val="Calibri"/>
        <family val="2"/>
      </rPr>
      <t>1/</t>
    </r>
  </si>
  <si>
    <r>
      <t xml:space="preserve">Mar 24 </t>
    </r>
    <r>
      <rPr>
        <b/>
        <vertAlign val="superscript"/>
        <sz val="12"/>
        <rFont val="Calibri"/>
        <family val="2"/>
      </rPr>
      <t>R</t>
    </r>
  </si>
  <si>
    <r>
      <t xml:space="preserve">Apr 24 </t>
    </r>
    <r>
      <rPr>
        <b/>
        <vertAlign val="superscript"/>
        <sz val="12"/>
        <rFont val="Calibri"/>
        <family val="2"/>
      </rPr>
      <t>R</t>
    </r>
  </si>
  <si>
    <r>
      <t xml:space="preserve">May 24 </t>
    </r>
    <r>
      <rPr>
        <b/>
        <vertAlign val="superscript"/>
        <sz val="12"/>
        <rFont val="Calibri"/>
        <family val="2"/>
      </rPr>
      <t>R</t>
    </r>
  </si>
  <si>
    <r>
      <t xml:space="preserve">Jun 24 </t>
    </r>
    <r>
      <rPr>
        <b/>
        <vertAlign val="superscript"/>
        <sz val="12"/>
        <rFont val="Calibri"/>
        <family val="2"/>
      </rPr>
      <t>R</t>
    </r>
  </si>
  <si>
    <r>
      <t xml:space="preserve">Jul 24 </t>
    </r>
    <r>
      <rPr>
        <b/>
        <vertAlign val="superscript"/>
        <sz val="12"/>
        <rFont val="Calibri"/>
        <family val="2"/>
      </rPr>
      <t>R</t>
    </r>
  </si>
  <si>
    <r>
      <t xml:space="preserve">Aug 24 </t>
    </r>
    <r>
      <rPr>
        <b/>
        <vertAlign val="superscript"/>
        <sz val="12"/>
        <rFont val="Calibri"/>
        <family val="2"/>
      </rPr>
      <t>R</t>
    </r>
  </si>
  <si>
    <r>
      <t xml:space="preserve">Sep 24 </t>
    </r>
    <r>
      <rPr>
        <b/>
        <vertAlign val="superscript"/>
        <sz val="12"/>
        <rFont val="Calibri"/>
        <family val="2"/>
      </rPr>
      <t>R</t>
    </r>
  </si>
  <si>
    <r>
      <t xml:space="preserve">Oct 24 </t>
    </r>
    <r>
      <rPr>
        <b/>
        <vertAlign val="superscript"/>
        <sz val="12"/>
        <rFont val="Calibri"/>
        <family val="2"/>
      </rPr>
      <t>R</t>
    </r>
  </si>
  <si>
    <r>
      <t xml:space="preserve">Nov 24 </t>
    </r>
    <r>
      <rPr>
        <b/>
        <vertAlign val="superscript"/>
        <sz val="12"/>
        <rFont val="Calibri"/>
        <family val="2"/>
      </rPr>
      <t>R</t>
    </r>
  </si>
  <si>
    <t>30-Aug-24</t>
  </si>
  <si>
    <r>
      <t>2023-24</t>
    </r>
    <r>
      <rPr>
        <b/>
        <vertAlign val="superscript"/>
        <sz val="12"/>
        <rFont val="Calibri"/>
        <family val="2"/>
      </rPr>
      <t>R</t>
    </r>
  </si>
  <si>
    <r>
      <t xml:space="preserve">Dec 24 </t>
    </r>
    <r>
      <rPr>
        <b/>
        <vertAlign val="superscript"/>
        <sz val="12"/>
        <rFont val="Calibri"/>
        <family val="2"/>
      </rPr>
      <t>R</t>
    </r>
  </si>
  <si>
    <r>
      <t xml:space="preserve">Jan 25 </t>
    </r>
    <r>
      <rPr>
        <b/>
        <vertAlign val="superscript"/>
        <sz val="12"/>
        <rFont val="Calibri"/>
        <family val="2"/>
      </rPr>
      <t>R</t>
    </r>
  </si>
  <si>
    <r>
      <t xml:space="preserve">Mar 25 </t>
    </r>
    <r>
      <rPr>
        <b/>
        <vertAlign val="superscript"/>
        <sz val="12"/>
        <rFont val="Calibri"/>
        <family val="2"/>
      </rPr>
      <t>1/</t>
    </r>
  </si>
  <si>
    <r>
      <t xml:space="preserve">Feb 25 </t>
    </r>
    <r>
      <rPr>
        <b/>
        <vertAlign val="superscript"/>
        <sz val="12"/>
        <rFont val="Calibri"/>
        <family val="2"/>
      </rPr>
      <t>R</t>
    </r>
  </si>
  <si>
    <t>1/: As of 31-March-25, Provisional data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</si>
</sst>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?_-;_-@_-"/>
    <numFmt numFmtId="166" formatCode="mmm\-yyyy"/>
    <numFmt numFmtId="167" formatCode="#,##0.0"/>
    <numFmt numFmtId="168" formatCode="0.0"/>
    <numFmt numFmtId="169" formatCode="_(* #,##0_);_(* \(#,##0\);_(* &quot;-&quot;??_);_(@_)"/>
    <numFmt numFmtId="170" formatCode="_-* #,##0_-;\-* #,##0_-;_-* &quot;-&quot;??_-;_-@_-"/>
    <numFmt numFmtId="171" formatCode="_(* #,##0.0_);_(* \(#,##0.0\);_(* &quot;-&quot;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Franklin Gothic Book"/>
      <family val="2"/>
    </font>
    <font>
      <b/>
      <u/>
      <sz val="12"/>
      <name val="Franklin Gothic Book"/>
      <family val="2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color indexed="16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9"/>
      <color theme="1"/>
      <name val="Calibri"/>
      <family val="2"/>
      <scheme val="minor"/>
    </font>
    <font>
      <b/>
      <vertAlign val="superscript"/>
      <sz val="8"/>
      <name val="Calibri"/>
      <family val="2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1" applyFont="1" applyAlignment="1">
      <alignment horizontal="center"/>
    </xf>
    <xf numFmtId="0" fontId="0" fillId="0" borderId="0" xfId="0" applyFill="1"/>
    <xf numFmtId="0" fontId="6" fillId="0" borderId="4" xfId="1" applyFont="1" applyFill="1" applyBorder="1" applyAlignment="1">
      <alignment horizontal="center" vertical="center" wrapText="1"/>
    </xf>
    <xf numFmtId="15" fontId="6" fillId="0" borderId="10" xfId="0" applyNumberFormat="1" applyFont="1" applyFill="1" applyBorder="1" applyAlignment="1">
      <alignment horizontal="left"/>
    </xf>
    <xf numFmtId="15" fontId="6" fillId="0" borderId="13" xfId="0" applyNumberFormat="1" applyFont="1" applyFill="1" applyBorder="1" applyAlignment="1">
      <alignment horizontal="left"/>
    </xf>
    <xf numFmtId="166" fontId="8" fillId="0" borderId="0" xfId="0" applyNumberFormat="1" applyFont="1" applyFill="1" applyBorder="1"/>
    <xf numFmtId="0" fontId="4" fillId="0" borderId="0" xfId="0" applyFont="1"/>
    <xf numFmtId="165" fontId="9" fillId="0" borderId="11" xfId="2" applyNumberFormat="1" applyFont="1" applyFill="1" applyBorder="1" applyAlignment="1">
      <alignment horizontal="right"/>
    </xf>
    <xf numFmtId="165" fontId="9" fillId="0" borderId="14" xfId="2" applyNumberFormat="1" applyFont="1" applyFill="1" applyBorder="1" applyAlignment="1">
      <alignment horizontal="right"/>
    </xf>
    <xf numFmtId="164" fontId="9" fillId="0" borderId="14" xfId="2" applyNumberFormat="1" applyFont="1" applyBorder="1" applyAlignment="1">
      <alignment horizontal="right"/>
    </xf>
    <xf numFmtId="165" fontId="9" fillId="0" borderId="14" xfId="2" applyNumberFormat="1" applyFont="1" applyBorder="1" applyAlignment="1">
      <alignment horizontal="right"/>
    </xf>
    <xf numFmtId="164" fontId="9" fillId="0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/>
    </xf>
    <xf numFmtId="0" fontId="12" fillId="0" borderId="4" xfId="1" applyFont="1" applyFill="1" applyBorder="1" applyAlignment="1">
      <alignment horizontal="center" vertical="center" wrapText="1"/>
    </xf>
    <xf numFmtId="166" fontId="12" fillId="0" borderId="10" xfId="0" applyNumberFormat="1" applyFont="1" applyBorder="1"/>
    <xf numFmtId="166" fontId="12" fillId="0" borderId="13" xfId="0" applyNumberFormat="1" applyFont="1" applyBorder="1"/>
    <xf numFmtId="166" fontId="12" fillId="0" borderId="13" xfId="0" quotePrefix="1" applyNumberFormat="1" applyFont="1" applyBorder="1"/>
    <xf numFmtId="166" fontId="14" fillId="0" borderId="0" xfId="0" applyNumberFormat="1" applyFont="1" applyFill="1" applyBorder="1"/>
    <xf numFmtId="0" fontId="15" fillId="0" borderId="0" xfId="0" applyFont="1"/>
    <xf numFmtId="164" fontId="16" fillId="0" borderId="11" xfId="2" applyNumberFormat="1" applyFont="1" applyBorder="1"/>
    <xf numFmtId="164" fontId="16" fillId="0" borderId="12" xfId="2" applyNumberFormat="1" applyFont="1" applyBorder="1"/>
    <xf numFmtId="164" fontId="16" fillId="0" borderId="14" xfId="2" applyNumberFormat="1" applyFont="1" applyBorder="1"/>
    <xf numFmtId="164" fontId="16" fillId="0" borderId="15" xfId="2" applyNumberFormat="1" applyFont="1" applyBorder="1"/>
    <xf numFmtId="165" fontId="16" fillId="0" borderId="14" xfId="2" applyNumberFormat="1" applyFont="1" applyBorder="1"/>
    <xf numFmtId="165" fontId="16" fillId="0" borderId="15" xfId="2" applyNumberFormat="1" applyFont="1" applyBorder="1"/>
    <xf numFmtId="165" fontId="16" fillId="0" borderId="17" xfId="2" applyNumberFormat="1" applyFont="1" applyBorder="1"/>
    <xf numFmtId="0" fontId="12" fillId="0" borderId="0" xfId="1" applyFont="1"/>
    <xf numFmtId="0" fontId="17" fillId="0" borderId="0" xfId="1" applyFont="1"/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65" fontId="18" fillId="0" borderId="0" xfId="2" applyNumberFormat="1" applyFont="1" applyBorder="1"/>
    <xf numFmtId="43" fontId="17" fillId="0" borderId="0" xfId="1" applyNumberFormat="1" applyFont="1"/>
    <xf numFmtId="164" fontId="17" fillId="0" borderId="0" xfId="3" applyNumberFormat="1" applyFont="1"/>
    <xf numFmtId="167" fontId="19" fillId="0" borderId="0" xfId="1" applyNumberFormat="1" applyFont="1" applyFill="1" applyAlignment="1">
      <alignment horizontal="center"/>
    </xf>
    <xf numFmtId="167" fontId="20" fillId="0" borderId="0" xfId="1" applyNumberFormat="1" applyFont="1" applyFill="1" applyAlignment="1">
      <alignment horizontal="center"/>
    </xf>
    <xf numFmtId="0" fontId="17" fillId="0" borderId="0" xfId="1" applyFont="1" applyFill="1"/>
    <xf numFmtId="168" fontId="17" fillId="0" borderId="0" xfId="1" applyNumberFormat="1" applyFont="1"/>
    <xf numFmtId="164" fontId="16" fillId="0" borderId="20" xfId="2" applyNumberFormat="1" applyFont="1" applyBorder="1"/>
    <xf numFmtId="164" fontId="16" fillId="0" borderId="21" xfId="2" applyNumberFormat="1" applyFont="1" applyBorder="1"/>
    <xf numFmtId="15" fontId="6" fillId="0" borderId="22" xfId="0" applyNumberFormat="1" applyFont="1" applyFill="1" applyBorder="1" applyAlignment="1">
      <alignment horizontal="left"/>
    </xf>
    <xf numFmtId="165" fontId="9" fillId="0" borderId="23" xfId="2" applyNumberFormat="1" applyFont="1" applyFill="1" applyBorder="1" applyAlignment="1">
      <alignment horizontal="right"/>
    </xf>
    <xf numFmtId="164" fontId="9" fillId="0" borderId="24" xfId="2" applyNumberFormat="1" applyFont="1" applyFill="1" applyBorder="1" applyAlignment="1">
      <alignment horizontal="right"/>
    </xf>
    <xf numFmtId="166" fontId="12" fillId="0" borderId="22" xfId="0" applyNumberFormat="1" applyFont="1" applyBorder="1"/>
    <xf numFmtId="165" fontId="16" fillId="0" borderId="23" xfId="2" applyNumberFormat="1" applyFont="1" applyBorder="1"/>
    <xf numFmtId="165" fontId="16" fillId="0" borderId="24" xfId="2" applyNumberFormat="1" applyFont="1" applyBorder="1"/>
    <xf numFmtId="165" fontId="9" fillId="0" borderId="17" xfId="2" applyNumberFormat="1" applyFont="1" applyFill="1" applyBorder="1" applyAlignment="1">
      <alignment horizontal="right"/>
    </xf>
    <xf numFmtId="15" fontId="6" fillId="0" borderId="16" xfId="0" quotePrefix="1" applyNumberFormat="1" applyFont="1" applyFill="1" applyBorder="1" applyAlignment="1">
      <alignment horizontal="left"/>
    </xf>
    <xf numFmtId="0" fontId="21" fillId="0" borderId="0" xfId="0" applyFont="1"/>
    <xf numFmtId="166" fontId="8" fillId="0" borderId="0" xfId="0" applyNumberFormat="1" applyFont="1" applyFill="1" applyBorder="1" applyAlignment="1">
      <alignment horizontal="right"/>
    </xf>
    <xf numFmtId="15" fontId="6" fillId="0" borderId="22" xfId="0" quotePrefix="1" applyNumberFormat="1" applyFont="1" applyFill="1" applyBorder="1" applyAlignment="1">
      <alignment horizontal="left"/>
    </xf>
    <xf numFmtId="43" fontId="0" fillId="0" borderId="0" xfId="0" applyNumberFormat="1" applyFill="1"/>
    <xf numFmtId="0" fontId="12" fillId="0" borderId="22" xfId="0" applyFont="1" applyBorder="1" applyAlignment="1">
      <alignment horizontal="center"/>
    </xf>
    <xf numFmtId="165" fontId="0" fillId="0" borderId="0" xfId="0" applyNumberFormat="1"/>
    <xf numFmtId="15" fontId="0" fillId="0" borderId="0" xfId="0" applyNumberFormat="1"/>
    <xf numFmtId="164" fontId="0" fillId="0" borderId="0" xfId="0" applyNumberFormat="1"/>
    <xf numFmtId="17" fontId="0" fillId="0" borderId="0" xfId="0" applyNumberFormat="1"/>
    <xf numFmtId="15" fontId="0" fillId="0" borderId="0" xfId="0" applyNumberFormat="1" applyFill="1"/>
    <xf numFmtId="166" fontId="12" fillId="0" borderId="22" xfId="0" applyNumberFormat="1" applyFont="1" applyFill="1" applyBorder="1"/>
    <xf numFmtId="165" fontId="16" fillId="0" borderId="23" xfId="2" applyNumberFormat="1" applyFont="1" applyFill="1" applyBorder="1"/>
    <xf numFmtId="165" fontId="16" fillId="0" borderId="24" xfId="2" applyNumberFormat="1" applyFont="1" applyFill="1" applyBorder="1"/>
    <xf numFmtId="166" fontId="12" fillId="0" borderId="16" xfId="0" applyNumberFormat="1" applyFont="1" applyFill="1" applyBorder="1"/>
    <xf numFmtId="165" fontId="16" fillId="0" borderId="18" xfId="2" applyNumberFormat="1" applyFont="1" applyFill="1" applyBorder="1"/>
    <xf numFmtId="166" fontId="12" fillId="0" borderId="13" xfId="0" applyNumberFormat="1" applyFont="1" applyFill="1" applyBorder="1"/>
    <xf numFmtId="165" fontId="16" fillId="0" borderId="14" xfId="2" applyNumberFormat="1" applyFont="1" applyFill="1" applyBorder="1"/>
    <xf numFmtId="165" fontId="16" fillId="0" borderId="15" xfId="2" applyNumberFormat="1" applyFont="1" applyFill="1" applyBorder="1"/>
    <xf numFmtId="165" fontId="16" fillId="0" borderId="17" xfId="2" applyNumberFormat="1" applyFont="1" applyFill="1" applyBorder="1"/>
    <xf numFmtId="164" fontId="16" fillId="0" borderId="25" xfId="2" applyNumberFormat="1" applyFont="1" applyBorder="1"/>
    <xf numFmtId="164" fontId="0" fillId="0" borderId="0" xfId="0" applyNumberFormat="1" applyFill="1"/>
    <xf numFmtId="169" fontId="0" fillId="0" borderId="0" xfId="0" applyNumberFormat="1" applyFill="1"/>
    <xf numFmtId="169" fontId="0" fillId="0" borderId="0" xfId="0" applyNumberFormat="1"/>
    <xf numFmtId="43" fontId="0" fillId="0" borderId="0" xfId="0" applyNumberFormat="1"/>
    <xf numFmtId="164" fontId="0" fillId="0" borderId="0" xfId="4" applyNumberFormat="1" applyFont="1"/>
    <xf numFmtId="170" fontId="0" fillId="0" borderId="0" xfId="0" applyNumberFormat="1"/>
    <xf numFmtId="167" fontId="0" fillId="0" borderId="0" xfId="0" applyNumberFormat="1"/>
    <xf numFmtId="171" fontId="0" fillId="0" borderId="0" xfId="0" applyNumberForma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</cellXfs>
  <cellStyles count="5">
    <cellStyle name="Comma" xfId="4" builtinId="3"/>
    <cellStyle name="Comma 2" xfId="3"/>
    <cellStyle name="Comma_webe01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5"/>
  <sheetViews>
    <sheetView zoomScaleNormal="100" workbookViewId="0">
      <pane ySplit="6" topLeftCell="A29" activePane="bottomLeft" state="frozen"/>
      <selection pane="bottomLeft" activeCell="C30" sqref="C30:D30"/>
    </sheetView>
  </sheetViews>
  <sheetFormatPr defaultRowHeight="13" x14ac:dyDescent="0.3"/>
  <cols>
    <col min="1" max="1" width="1.1796875" style="28" customWidth="1"/>
    <col min="2" max="2" width="18" style="28" customWidth="1"/>
    <col min="3" max="4" width="21.7265625" style="28" customWidth="1"/>
    <col min="5" max="5" width="18.1796875" style="28" customWidth="1"/>
    <col min="6" max="6" width="11.453125" style="28" bestFit="1" customWidth="1"/>
    <col min="7" max="253" width="9.1796875" style="28"/>
    <col min="254" max="254" width="1.1796875" style="28" customWidth="1"/>
    <col min="255" max="257" width="21.7265625" style="28" customWidth="1"/>
    <col min="258" max="258" width="18.1796875" style="28" customWidth="1"/>
    <col min="259" max="260" width="11.453125" style="28" bestFit="1" customWidth="1"/>
    <col min="261" max="262" width="10.453125" style="28" bestFit="1" customWidth="1"/>
    <col min="263" max="509" width="9.1796875" style="28"/>
    <col min="510" max="510" width="1.1796875" style="28" customWidth="1"/>
    <col min="511" max="513" width="21.7265625" style="28" customWidth="1"/>
    <col min="514" max="514" width="18.1796875" style="28" customWidth="1"/>
    <col min="515" max="516" width="11.453125" style="28" bestFit="1" customWidth="1"/>
    <col min="517" max="518" width="10.453125" style="28" bestFit="1" customWidth="1"/>
    <col min="519" max="765" width="9.1796875" style="28"/>
    <col min="766" max="766" width="1.1796875" style="28" customWidth="1"/>
    <col min="767" max="769" width="21.7265625" style="28" customWidth="1"/>
    <col min="770" max="770" width="18.1796875" style="28" customWidth="1"/>
    <col min="771" max="772" width="11.453125" style="28" bestFit="1" customWidth="1"/>
    <col min="773" max="774" width="10.453125" style="28" bestFit="1" customWidth="1"/>
    <col min="775" max="1021" width="9.1796875" style="28"/>
    <col min="1022" max="1022" width="1.1796875" style="28" customWidth="1"/>
    <col min="1023" max="1025" width="21.7265625" style="28" customWidth="1"/>
    <col min="1026" max="1026" width="18.1796875" style="28" customWidth="1"/>
    <col min="1027" max="1028" width="11.453125" style="28" bestFit="1" customWidth="1"/>
    <col min="1029" max="1030" width="10.453125" style="28" bestFit="1" customWidth="1"/>
    <col min="1031" max="1277" width="9.1796875" style="28"/>
    <col min="1278" max="1278" width="1.1796875" style="28" customWidth="1"/>
    <col min="1279" max="1281" width="21.7265625" style="28" customWidth="1"/>
    <col min="1282" max="1282" width="18.1796875" style="28" customWidth="1"/>
    <col min="1283" max="1284" width="11.453125" style="28" bestFit="1" customWidth="1"/>
    <col min="1285" max="1286" width="10.453125" style="28" bestFit="1" customWidth="1"/>
    <col min="1287" max="1533" width="9.1796875" style="28"/>
    <col min="1534" max="1534" width="1.1796875" style="28" customWidth="1"/>
    <col min="1535" max="1537" width="21.7265625" style="28" customWidth="1"/>
    <col min="1538" max="1538" width="18.1796875" style="28" customWidth="1"/>
    <col min="1539" max="1540" width="11.453125" style="28" bestFit="1" customWidth="1"/>
    <col min="1541" max="1542" width="10.453125" style="28" bestFit="1" customWidth="1"/>
    <col min="1543" max="1789" width="9.1796875" style="28"/>
    <col min="1790" max="1790" width="1.1796875" style="28" customWidth="1"/>
    <col min="1791" max="1793" width="21.7265625" style="28" customWidth="1"/>
    <col min="1794" max="1794" width="18.1796875" style="28" customWidth="1"/>
    <col min="1795" max="1796" width="11.453125" style="28" bestFit="1" customWidth="1"/>
    <col min="1797" max="1798" width="10.453125" style="28" bestFit="1" customWidth="1"/>
    <col min="1799" max="2045" width="9.1796875" style="28"/>
    <col min="2046" max="2046" width="1.1796875" style="28" customWidth="1"/>
    <col min="2047" max="2049" width="21.7265625" style="28" customWidth="1"/>
    <col min="2050" max="2050" width="18.1796875" style="28" customWidth="1"/>
    <col min="2051" max="2052" width="11.453125" style="28" bestFit="1" customWidth="1"/>
    <col min="2053" max="2054" width="10.453125" style="28" bestFit="1" customWidth="1"/>
    <col min="2055" max="2301" width="9.1796875" style="28"/>
    <col min="2302" max="2302" width="1.1796875" style="28" customWidth="1"/>
    <col min="2303" max="2305" width="21.7265625" style="28" customWidth="1"/>
    <col min="2306" max="2306" width="18.1796875" style="28" customWidth="1"/>
    <col min="2307" max="2308" width="11.453125" style="28" bestFit="1" customWidth="1"/>
    <col min="2309" max="2310" width="10.453125" style="28" bestFit="1" customWidth="1"/>
    <col min="2311" max="2557" width="9.1796875" style="28"/>
    <col min="2558" max="2558" width="1.1796875" style="28" customWidth="1"/>
    <col min="2559" max="2561" width="21.7265625" style="28" customWidth="1"/>
    <col min="2562" max="2562" width="18.1796875" style="28" customWidth="1"/>
    <col min="2563" max="2564" width="11.453125" style="28" bestFit="1" customWidth="1"/>
    <col min="2565" max="2566" width="10.453125" style="28" bestFit="1" customWidth="1"/>
    <col min="2567" max="2813" width="9.1796875" style="28"/>
    <col min="2814" max="2814" width="1.1796875" style="28" customWidth="1"/>
    <col min="2815" max="2817" width="21.7265625" style="28" customWidth="1"/>
    <col min="2818" max="2818" width="18.1796875" style="28" customWidth="1"/>
    <col min="2819" max="2820" width="11.453125" style="28" bestFit="1" customWidth="1"/>
    <col min="2821" max="2822" width="10.453125" style="28" bestFit="1" customWidth="1"/>
    <col min="2823" max="3069" width="9.1796875" style="28"/>
    <col min="3070" max="3070" width="1.1796875" style="28" customWidth="1"/>
    <col min="3071" max="3073" width="21.7265625" style="28" customWidth="1"/>
    <col min="3074" max="3074" width="18.1796875" style="28" customWidth="1"/>
    <col min="3075" max="3076" width="11.453125" style="28" bestFit="1" customWidth="1"/>
    <col min="3077" max="3078" width="10.453125" style="28" bestFit="1" customWidth="1"/>
    <col min="3079" max="3325" width="9.1796875" style="28"/>
    <col min="3326" max="3326" width="1.1796875" style="28" customWidth="1"/>
    <col min="3327" max="3329" width="21.7265625" style="28" customWidth="1"/>
    <col min="3330" max="3330" width="18.1796875" style="28" customWidth="1"/>
    <col min="3331" max="3332" width="11.453125" style="28" bestFit="1" customWidth="1"/>
    <col min="3333" max="3334" width="10.453125" style="28" bestFit="1" customWidth="1"/>
    <col min="3335" max="3581" width="9.1796875" style="28"/>
    <col min="3582" max="3582" width="1.1796875" style="28" customWidth="1"/>
    <col min="3583" max="3585" width="21.7265625" style="28" customWidth="1"/>
    <col min="3586" max="3586" width="18.1796875" style="28" customWidth="1"/>
    <col min="3587" max="3588" width="11.453125" style="28" bestFit="1" customWidth="1"/>
    <col min="3589" max="3590" width="10.453125" style="28" bestFit="1" customWidth="1"/>
    <col min="3591" max="3837" width="9.1796875" style="28"/>
    <col min="3838" max="3838" width="1.1796875" style="28" customWidth="1"/>
    <col min="3839" max="3841" width="21.7265625" style="28" customWidth="1"/>
    <col min="3842" max="3842" width="18.1796875" style="28" customWidth="1"/>
    <col min="3843" max="3844" width="11.453125" style="28" bestFit="1" customWidth="1"/>
    <col min="3845" max="3846" width="10.453125" style="28" bestFit="1" customWidth="1"/>
    <col min="3847" max="4093" width="9.1796875" style="28"/>
    <col min="4094" max="4094" width="1.1796875" style="28" customWidth="1"/>
    <col min="4095" max="4097" width="21.7265625" style="28" customWidth="1"/>
    <col min="4098" max="4098" width="18.1796875" style="28" customWidth="1"/>
    <col min="4099" max="4100" width="11.453125" style="28" bestFit="1" customWidth="1"/>
    <col min="4101" max="4102" width="10.453125" style="28" bestFit="1" customWidth="1"/>
    <col min="4103" max="4349" width="9.1796875" style="28"/>
    <col min="4350" max="4350" width="1.1796875" style="28" customWidth="1"/>
    <col min="4351" max="4353" width="21.7265625" style="28" customWidth="1"/>
    <col min="4354" max="4354" width="18.1796875" style="28" customWidth="1"/>
    <col min="4355" max="4356" width="11.453125" style="28" bestFit="1" customWidth="1"/>
    <col min="4357" max="4358" width="10.453125" style="28" bestFit="1" customWidth="1"/>
    <col min="4359" max="4605" width="9.1796875" style="28"/>
    <col min="4606" max="4606" width="1.1796875" style="28" customWidth="1"/>
    <col min="4607" max="4609" width="21.7265625" style="28" customWidth="1"/>
    <col min="4610" max="4610" width="18.1796875" style="28" customWidth="1"/>
    <col min="4611" max="4612" width="11.453125" style="28" bestFit="1" customWidth="1"/>
    <col min="4613" max="4614" width="10.453125" style="28" bestFit="1" customWidth="1"/>
    <col min="4615" max="4861" width="9.1796875" style="28"/>
    <col min="4862" max="4862" width="1.1796875" style="28" customWidth="1"/>
    <col min="4863" max="4865" width="21.7265625" style="28" customWidth="1"/>
    <col min="4866" max="4866" width="18.1796875" style="28" customWidth="1"/>
    <col min="4867" max="4868" width="11.453125" style="28" bestFit="1" customWidth="1"/>
    <col min="4869" max="4870" width="10.453125" style="28" bestFit="1" customWidth="1"/>
    <col min="4871" max="5117" width="9.1796875" style="28"/>
    <col min="5118" max="5118" width="1.1796875" style="28" customWidth="1"/>
    <col min="5119" max="5121" width="21.7265625" style="28" customWidth="1"/>
    <col min="5122" max="5122" width="18.1796875" style="28" customWidth="1"/>
    <col min="5123" max="5124" width="11.453125" style="28" bestFit="1" customWidth="1"/>
    <col min="5125" max="5126" width="10.453125" style="28" bestFit="1" customWidth="1"/>
    <col min="5127" max="5373" width="9.1796875" style="28"/>
    <col min="5374" max="5374" width="1.1796875" style="28" customWidth="1"/>
    <col min="5375" max="5377" width="21.7265625" style="28" customWidth="1"/>
    <col min="5378" max="5378" width="18.1796875" style="28" customWidth="1"/>
    <col min="5379" max="5380" width="11.453125" style="28" bestFit="1" customWidth="1"/>
    <col min="5381" max="5382" width="10.453125" style="28" bestFit="1" customWidth="1"/>
    <col min="5383" max="5629" width="9.1796875" style="28"/>
    <col min="5630" max="5630" width="1.1796875" style="28" customWidth="1"/>
    <col min="5631" max="5633" width="21.7265625" style="28" customWidth="1"/>
    <col min="5634" max="5634" width="18.1796875" style="28" customWidth="1"/>
    <col min="5635" max="5636" width="11.453125" style="28" bestFit="1" customWidth="1"/>
    <col min="5637" max="5638" width="10.453125" style="28" bestFit="1" customWidth="1"/>
    <col min="5639" max="5885" width="9.1796875" style="28"/>
    <col min="5886" max="5886" width="1.1796875" style="28" customWidth="1"/>
    <col min="5887" max="5889" width="21.7265625" style="28" customWidth="1"/>
    <col min="5890" max="5890" width="18.1796875" style="28" customWidth="1"/>
    <col min="5891" max="5892" width="11.453125" style="28" bestFit="1" customWidth="1"/>
    <col min="5893" max="5894" width="10.453125" style="28" bestFit="1" customWidth="1"/>
    <col min="5895" max="6141" width="9.1796875" style="28"/>
    <col min="6142" max="6142" width="1.1796875" style="28" customWidth="1"/>
    <col min="6143" max="6145" width="21.7265625" style="28" customWidth="1"/>
    <col min="6146" max="6146" width="18.1796875" style="28" customWidth="1"/>
    <col min="6147" max="6148" width="11.453125" style="28" bestFit="1" customWidth="1"/>
    <col min="6149" max="6150" width="10.453125" style="28" bestFit="1" customWidth="1"/>
    <col min="6151" max="6397" width="9.1796875" style="28"/>
    <col min="6398" max="6398" width="1.1796875" style="28" customWidth="1"/>
    <col min="6399" max="6401" width="21.7265625" style="28" customWidth="1"/>
    <col min="6402" max="6402" width="18.1796875" style="28" customWidth="1"/>
    <col min="6403" max="6404" width="11.453125" style="28" bestFit="1" customWidth="1"/>
    <col min="6405" max="6406" width="10.453125" style="28" bestFit="1" customWidth="1"/>
    <col min="6407" max="6653" width="9.1796875" style="28"/>
    <col min="6654" max="6654" width="1.1796875" style="28" customWidth="1"/>
    <col min="6655" max="6657" width="21.7265625" style="28" customWidth="1"/>
    <col min="6658" max="6658" width="18.1796875" style="28" customWidth="1"/>
    <col min="6659" max="6660" width="11.453125" style="28" bestFit="1" customWidth="1"/>
    <col min="6661" max="6662" width="10.453125" style="28" bestFit="1" customWidth="1"/>
    <col min="6663" max="6909" width="9.1796875" style="28"/>
    <col min="6910" max="6910" width="1.1796875" style="28" customWidth="1"/>
    <col min="6911" max="6913" width="21.7265625" style="28" customWidth="1"/>
    <col min="6914" max="6914" width="18.1796875" style="28" customWidth="1"/>
    <col min="6915" max="6916" width="11.453125" style="28" bestFit="1" customWidth="1"/>
    <col min="6917" max="6918" width="10.453125" style="28" bestFit="1" customWidth="1"/>
    <col min="6919" max="7165" width="9.1796875" style="28"/>
    <col min="7166" max="7166" width="1.1796875" style="28" customWidth="1"/>
    <col min="7167" max="7169" width="21.7265625" style="28" customWidth="1"/>
    <col min="7170" max="7170" width="18.1796875" style="28" customWidth="1"/>
    <col min="7171" max="7172" width="11.453125" style="28" bestFit="1" customWidth="1"/>
    <col min="7173" max="7174" width="10.453125" style="28" bestFit="1" customWidth="1"/>
    <col min="7175" max="7421" width="9.1796875" style="28"/>
    <col min="7422" max="7422" width="1.1796875" style="28" customWidth="1"/>
    <col min="7423" max="7425" width="21.7265625" style="28" customWidth="1"/>
    <col min="7426" max="7426" width="18.1796875" style="28" customWidth="1"/>
    <col min="7427" max="7428" width="11.453125" style="28" bestFit="1" customWidth="1"/>
    <col min="7429" max="7430" width="10.453125" style="28" bestFit="1" customWidth="1"/>
    <col min="7431" max="7677" width="9.1796875" style="28"/>
    <col min="7678" max="7678" width="1.1796875" style="28" customWidth="1"/>
    <col min="7679" max="7681" width="21.7265625" style="28" customWidth="1"/>
    <col min="7682" max="7682" width="18.1796875" style="28" customWidth="1"/>
    <col min="7683" max="7684" width="11.453125" style="28" bestFit="1" customWidth="1"/>
    <col min="7685" max="7686" width="10.453125" style="28" bestFit="1" customWidth="1"/>
    <col min="7687" max="7933" width="9.1796875" style="28"/>
    <col min="7934" max="7934" width="1.1796875" style="28" customWidth="1"/>
    <col min="7935" max="7937" width="21.7265625" style="28" customWidth="1"/>
    <col min="7938" max="7938" width="18.1796875" style="28" customWidth="1"/>
    <col min="7939" max="7940" width="11.453125" style="28" bestFit="1" customWidth="1"/>
    <col min="7941" max="7942" width="10.453125" style="28" bestFit="1" customWidth="1"/>
    <col min="7943" max="8189" width="9.1796875" style="28"/>
    <col min="8190" max="8190" width="1.1796875" style="28" customWidth="1"/>
    <col min="8191" max="8193" width="21.7265625" style="28" customWidth="1"/>
    <col min="8194" max="8194" width="18.1796875" style="28" customWidth="1"/>
    <col min="8195" max="8196" width="11.453125" style="28" bestFit="1" customWidth="1"/>
    <col min="8197" max="8198" width="10.453125" style="28" bestFit="1" customWidth="1"/>
    <col min="8199" max="8445" width="9.1796875" style="28"/>
    <col min="8446" max="8446" width="1.1796875" style="28" customWidth="1"/>
    <col min="8447" max="8449" width="21.7265625" style="28" customWidth="1"/>
    <col min="8450" max="8450" width="18.1796875" style="28" customWidth="1"/>
    <col min="8451" max="8452" width="11.453125" style="28" bestFit="1" customWidth="1"/>
    <col min="8453" max="8454" width="10.453125" style="28" bestFit="1" customWidth="1"/>
    <col min="8455" max="8701" width="9.1796875" style="28"/>
    <col min="8702" max="8702" width="1.1796875" style="28" customWidth="1"/>
    <col min="8703" max="8705" width="21.7265625" style="28" customWidth="1"/>
    <col min="8706" max="8706" width="18.1796875" style="28" customWidth="1"/>
    <col min="8707" max="8708" width="11.453125" style="28" bestFit="1" customWidth="1"/>
    <col min="8709" max="8710" width="10.453125" style="28" bestFit="1" customWidth="1"/>
    <col min="8711" max="8957" width="9.1796875" style="28"/>
    <col min="8958" max="8958" width="1.1796875" style="28" customWidth="1"/>
    <col min="8959" max="8961" width="21.7265625" style="28" customWidth="1"/>
    <col min="8962" max="8962" width="18.1796875" style="28" customWidth="1"/>
    <col min="8963" max="8964" width="11.453125" style="28" bestFit="1" customWidth="1"/>
    <col min="8965" max="8966" width="10.453125" style="28" bestFit="1" customWidth="1"/>
    <col min="8967" max="9213" width="9.1796875" style="28"/>
    <col min="9214" max="9214" width="1.1796875" style="28" customWidth="1"/>
    <col min="9215" max="9217" width="21.7265625" style="28" customWidth="1"/>
    <col min="9218" max="9218" width="18.1796875" style="28" customWidth="1"/>
    <col min="9219" max="9220" width="11.453125" style="28" bestFit="1" customWidth="1"/>
    <col min="9221" max="9222" width="10.453125" style="28" bestFit="1" customWidth="1"/>
    <col min="9223" max="9469" width="9.1796875" style="28"/>
    <col min="9470" max="9470" width="1.1796875" style="28" customWidth="1"/>
    <col min="9471" max="9473" width="21.7265625" style="28" customWidth="1"/>
    <col min="9474" max="9474" width="18.1796875" style="28" customWidth="1"/>
    <col min="9475" max="9476" width="11.453125" style="28" bestFit="1" customWidth="1"/>
    <col min="9477" max="9478" width="10.453125" style="28" bestFit="1" customWidth="1"/>
    <col min="9479" max="9725" width="9.1796875" style="28"/>
    <col min="9726" max="9726" width="1.1796875" style="28" customWidth="1"/>
    <col min="9727" max="9729" width="21.7265625" style="28" customWidth="1"/>
    <col min="9730" max="9730" width="18.1796875" style="28" customWidth="1"/>
    <col min="9731" max="9732" width="11.453125" style="28" bestFit="1" customWidth="1"/>
    <col min="9733" max="9734" width="10.453125" style="28" bestFit="1" customWidth="1"/>
    <col min="9735" max="9981" width="9.1796875" style="28"/>
    <col min="9982" max="9982" width="1.1796875" style="28" customWidth="1"/>
    <col min="9983" max="9985" width="21.7265625" style="28" customWidth="1"/>
    <col min="9986" max="9986" width="18.1796875" style="28" customWidth="1"/>
    <col min="9987" max="9988" width="11.453125" style="28" bestFit="1" customWidth="1"/>
    <col min="9989" max="9990" width="10.453125" style="28" bestFit="1" customWidth="1"/>
    <col min="9991" max="10237" width="9.1796875" style="28"/>
    <col min="10238" max="10238" width="1.1796875" style="28" customWidth="1"/>
    <col min="10239" max="10241" width="21.7265625" style="28" customWidth="1"/>
    <col min="10242" max="10242" width="18.1796875" style="28" customWidth="1"/>
    <col min="10243" max="10244" width="11.453125" style="28" bestFit="1" customWidth="1"/>
    <col min="10245" max="10246" width="10.453125" style="28" bestFit="1" customWidth="1"/>
    <col min="10247" max="10493" width="9.1796875" style="28"/>
    <col min="10494" max="10494" width="1.1796875" style="28" customWidth="1"/>
    <col min="10495" max="10497" width="21.7265625" style="28" customWidth="1"/>
    <col min="10498" max="10498" width="18.1796875" style="28" customWidth="1"/>
    <col min="10499" max="10500" width="11.453125" style="28" bestFit="1" customWidth="1"/>
    <col min="10501" max="10502" width="10.453125" style="28" bestFit="1" customWidth="1"/>
    <col min="10503" max="10749" width="9.1796875" style="28"/>
    <col min="10750" max="10750" width="1.1796875" style="28" customWidth="1"/>
    <col min="10751" max="10753" width="21.7265625" style="28" customWidth="1"/>
    <col min="10754" max="10754" width="18.1796875" style="28" customWidth="1"/>
    <col min="10755" max="10756" width="11.453125" style="28" bestFit="1" customWidth="1"/>
    <col min="10757" max="10758" width="10.453125" style="28" bestFit="1" customWidth="1"/>
    <col min="10759" max="11005" width="9.1796875" style="28"/>
    <col min="11006" max="11006" width="1.1796875" style="28" customWidth="1"/>
    <col min="11007" max="11009" width="21.7265625" style="28" customWidth="1"/>
    <col min="11010" max="11010" width="18.1796875" style="28" customWidth="1"/>
    <col min="11011" max="11012" width="11.453125" style="28" bestFit="1" customWidth="1"/>
    <col min="11013" max="11014" width="10.453125" style="28" bestFit="1" customWidth="1"/>
    <col min="11015" max="11261" width="9.1796875" style="28"/>
    <col min="11262" max="11262" width="1.1796875" style="28" customWidth="1"/>
    <col min="11263" max="11265" width="21.7265625" style="28" customWidth="1"/>
    <col min="11266" max="11266" width="18.1796875" style="28" customWidth="1"/>
    <col min="11267" max="11268" width="11.453125" style="28" bestFit="1" customWidth="1"/>
    <col min="11269" max="11270" width="10.453125" style="28" bestFit="1" customWidth="1"/>
    <col min="11271" max="11517" width="9.1796875" style="28"/>
    <col min="11518" max="11518" width="1.1796875" style="28" customWidth="1"/>
    <col min="11519" max="11521" width="21.7265625" style="28" customWidth="1"/>
    <col min="11522" max="11522" width="18.1796875" style="28" customWidth="1"/>
    <col min="11523" max="11524" width="11.453125" style="28" bestFit="1" customWidth="1"/>
    <col min="11525" max="11526" width="10.453125" style="28" bestFit="1" customWidth="1"/>
    <col min="11527" max="11773" width="9.1796875" style="28"/>
    <col min="11774" max="11774" width="1.1796875" style="28" customWidth="1"/>
    <col min="11775" max="11777" width="21.7265625" style="28" customWidth="1"/>
    <col min="11778" max="11778" width="18.1796875" style="28" customWidth="1"/>
    <col min="11779" max="11780" width="11.453125" style="28" bestFit="1" customWidth="1"/>
    <col min="11781" max="11782" width="10.453125" style="28" bestFit="1" customWidth="1"/>
    <col min="11783" max="12029" width="9.1796875" style="28"/>
    <col min="12030" max="12030" width="1.1796875" style="28" customWidth="1"/>
    <col min="12031" max="12033" width="21.7265625" style="28" customWidth="1"/>
    <col min="12034" max="12034" width="18.1796875" style="28" customWidth="1"/>
    <col min="12035" max="12036" width="11.453125" style="28" bestFit="1" customWidth="1"/>
    <col min="12037" max="12038" width="10.453125" style="28" bestFit="1" customWidth="1"/>
    <col min="12039" max="12285" width="9.1796875" style="28"/>
    <col min="12286" max="12286" width="1.1796875" style="28" customWidth="1"/>
    <col min="12287" max="12289" width="21.7265625" style="28" customWidth="1"/>
    <col min="12290" max="12290" width="18.1796875" style="28" customWidth="1"/>
    <col min="12291" max="12292" width="11.453125" style="28" bestFit="1" customWidth="1"/>
    <col min="12293" max="12294" width="10.453125" style="28" bestFit="1" customWidth="1"/>
    <col min="12295" max="12541" width="9.1796875" style="28"/>
    <col min="12542" max="12542" width="1.1796875" style="28" customWidth="1"/>
    <col min="12543" max="12545" width="21.7265625" style="28" customWidth="1"/>
    <col min="12546" max="12546" width="18.1796875" style="28" customWidth="1"/>
    <col min="12547" max="12548" width="11.453125" style="28" bestFit="1" customWidth="1"/>
    <col min="12549" max="12550" width="10.453125" style="28" bestFit="1" customWidth="1"/>
    <col min="12551" max="12797" width="9.1796875" style="28"/>
    <col min="12798" max="12798" width="1.1796875" style="28" customWidth="1"/>
    <col min="12799" max="12801" width="21.7265625" style="28" customWidth="1"/>
    <col min="12802" max="12802" width="18.1796875" style="28" customWidth="1"/>
    <col min="12803" max="12804" width="11.453125" style="28" bestFit="1" customWidth="1"/>
    <col min="12805" max="12806" width="10.453125" style="28" bestFit="1" customWidth="1"/>
    <col min="12807" max="13053" width="9.1796875" style="28"/>
    <col min="13054" max="13054" width="1.1796875" style="28" customWidth="1"/>
    <col min="13055" max="13057" width="21.7265625" style="28" customWidth="1"/>
    <col min="13058" max="13058" width="18.1796875" style="28" customWidth="1"/>
    <col min="13059" max="13060" width="11.453125" style="28" bestFit="1" customWidth="1"/>
    <col min="13061" max="13062" width="10.453125" style="28" bestFit="1" customWidth="1"/>
    <col min="13063" max="13309" width="9.1796875" style="28"/>
    <col min="13310" max="13310" width="1.1796875" style="28" customWidth="1"/>
    <col min="13311" max="13313" width="21.7265625" style="28" customWidth="1"/>
    <col min="13314" max="13314" width="18.1796875" style="28" customWidth="1"/>
    <col min="13315" max="13316" width="11.453125" style="28" bestFit="1" customWidth="1"/>
    <col min="13317" max="13318" width="10.453125" style="28" bestFit="1" customWidth="1"/>
    <col min="13319" max="13565" width="9.1796875" style="28"/>
    <col min="13566" max="13566" width="1.1796875" style="28" customWidth="1"/>
    <col min="13567" max="13569" width="21.7265625" style="28" customWidth="1"/>
    <col min="13570" max="13570" width="18.1796875" style="28" customWidth="1"/>
    <col min="13571" max="13572" width="11.453125" style="28" bestFit="1" customWidth="1"/>
    <col min="13573" max="13574" width="10.453125" style="28" bestFit="1" customWidth="1"/>
    <col min="13575" max="13821" width="9.1796875" style="28"/>
    <col min="13822" max="13822" width="1.1796875" style="28" customWidth="1"/>
    <col min="13823" max="13825" width="21.7265625" style="28" customWidth="1"/>
    <col min="13826" max="13826" width="18.1796875" style="28" customWidth="1"/>
    <col min="13827" max="13828" width="11.453125" style="28" bestFit="1" customWidth="1"/>
    <col min="13829" max="13830" width="10.453125" style="28" bestFit="1" customWidth="1"/>
    <col min="13831" max="14077" width="9.1796875" style="28"/>
    <col min="14078" max="14078" width="1.1796875" style="28" customWidth="1"/>
    <col min="14079" max="14081" width="21.7265625" style="28" customWidth="1"/>
    <col min="14082" max="14082" width="18.1796875" style="28" customWidth="1"/>
    <col min="14083" max="14084" width="11.453125" style="28" bestFit="1" customWidth="1"/>
    <col min="14085" max="14086" width="10.453125" style="28" bestFit="1" customWidth="1"/>
    <col min="14087" max="14333" width="9.1796875" style="28"/>
    <col min="14334" max="14334" width="1.1796875" style="28" customWidth="1"/>
    <col min="14335" max="14337" width="21.7265625" style="28" customWidth="1"/>
    <col min="14338" max="14338" width="18.1796875" style="28" customWidth="1"/>
    <col min="14339" max="14340" width="11.453125" style="28" bestFit="1" customWidth="1"/>
    <col min="14341" max="14342" width="10.453125" style="28" bestFit="1" customWidth="1"/>
    <col min="14343" max="14589" width="9.1796875" style="28"/>
    <col min="14590" max="14590" width="1.1796875" style="28" customWidth="1"/>
    <col min="14591" max="14593" width="21.7265625" style="28" customWidth="1"/>
    <col min="14594" max="14594" width="18.1796875" style="28" customWidth="1"/>
    <col min="14595" max="14596" width="11.453125" style="28" bestFit="1" customWidth="1"/>
    <col min="14597" max="14598" width="10.453125" style="28" bestFit="1" customWidth="1"/>
    <col min="14599" max="14845" width="9.1796875" style="28"/>
    <col min="14846" max="14846" width="1.1796875" style="28" customWidth="1"/>
    <col min="14847" max="14849" width="21.7265625" style="28" customWidth="1"/>
    <col min="14850" max="14850" width="18.1796875" style="28" customWidth="1"/>
    <col min="14851" max="14852" width="11.453125" style="28" bestFit="1" customWidth="1"/>
    <col min="14853" max="14854" width="10.453125" style="28" bestFit="1" customWidth="1"/>
    <col min="14855" max="15101" width="9.1796875" style="28"/>
    <col min="15102" max="15102" width="1.1796875" style="28" customWidth="1"/>
    <col min="15103" max="15105" width="21.7265625" style="28" customWidth="1"/>
    <col min="15106" max="15106" width="18.1796875" style="28" customWidth="1"/>
    <col min="15107" max="15108" width="11.453125" style="28" bestFit="1" customWidth="1"/>
    <col min="15109" max="15110" width="10.453125" style="28" bestFit="1" customWidth="1"/>
    <col min="15111" max="15357" width="9.1796875" style="28"/>
    <col min="15358" max="15358" width="1.1796875" style="28" customWidth="1"/>
    <col min="15359" max="15361" width="21.7265625" style="28" customWidth="1"/>
    <col min="15362" max="15362" width="18.1796875" style="28" customWidth="1"/>
    <col min="15363" max="15364" width="11.453125" style="28" bestFit="1" customWidth="1"/>
    <col min="15365" max="15366" width="10.453125" style="28" bestFit="1" customWidth="1"/>
    <col min="15367" max="15613" width="9.1796875" style="28"/>
    <col min="15614" max="15614" width="1.1796875" style="28" customWidth="1"/>
    <col min="15615" max="15617" width="21.7265625" style="28" customWidth="1"/>
    <col min="15618" max="15618" width="18.1796875" style="28" customWidth="1"/>
    <col min="15619" max="15620" width="11.453125" style="28" bestFit="1" customWidth="1"/>
    <col min="15621" max="15622" width="10.453125" style="28" bestFit="1" customWidth="1"/>
    <col min="15623" max="15869" width="9.1796875" style="28"/>
    <col min="15870" max="15870" width="1.1796875" style="28" customWidth="1"/>
    <col min="15871" max="15873" width="21.7265625" style="28" customWidth="1"/>
    <col min="15874" max="15874" width="18.1796875" style="28" customWidth="1"/>
    <col min="15875" max="15876" width="11.453125" style="28" bestFit="1" customWidth="1"/>
    <col min="15877" max="15878" width="10.453125" style="28" bestFit="1" customWidth="1"/>
    <col min="15879" max="16125" width="9.1796875" style="28"/>
    <col min="16126" max="16126" width="1.1796875" style="28" customWidth="1"/>
    <col min="16127" max="16129" width="21.7265625" style="28" customWidth="1"/>
    <col min="16130" max="16130" width="18.1796875" style="28" customWidth="1"/>
    <col min="16131" max="16132" width="11.453125" style="28" bestFit="1" customWidth="1"/>
    <col min="16133" max="16134" width="10.453125" style="28" bestFit="1" customWidth="1"/>
    <col min="16135" max="16384" width="9.1796875" style="28"/>
  </cols>
  <sheetData>
    <row r="1" spans="1:5" ht="21" x14ac:dyDescent="0.5">
      <c r="A1" s="27"/>
      <c r="B1" s="77" t="s">
        <v>0</v>
      </c>
      <c r="C1" s="77"/>
      <c r="D1" s="77"/>
      <c r="E1" s="77"/>
    </row>
    <row r="2" spans="1:5" ht="15.5" x14ac:dyDescent="0.35">
      <c r="A2" s="27"/>
      <c r="B2" s="13"/>
      <c r="C2" s="13"/>
      <c r="D2" s="13"/>
      <c r="E2" s="13"/>
    </row>
    <row r="3" spans="1:5" ht="15.5" x14ac:dyDescent="0.35">
      <c r="A3" s="27"/>
      <c r="B3" s="78" t="s">
        <v>1</v>
      </c>
      <c r="C3" s="78"/>
      <c r="D3" s="78"/>
      <c r="E3" s="78"/>
    </row>
    <row r="4" spans="1:5" ht="16" thickBot="1" x14ac:dyDescent="0.4">
      <c r="A4" s="27"/>
      <c r="B4" s="79" t="s">
        <v>2</v>
      </c>
      <c r="C4" s="79"/>
      <c r="D4" s="79"/>
      <c r="E4" s="79"/>
    </row>
    <row r="5" spans="1:5" ht="16" thickBot="1" x14ac:dyDescent="0.4">
      <c r="A5" s="27"/>
      <c r="B5" s="80" t="s">
        <v>58</v>
      </c>
      <c r="C5" s="81"/>
      <c r="D5" s="81"/>
      <c r="E5" s="82"/>
    </row>
    <row r="6" spans="1:5" ht="31.5" thickBot="1" x14ac:dyDescent="0.4">
      <c r="A6" s="27"/>
      <c r="B6" s="14" t="s">
        <v>3</v>
      </c>
      <c r="C6" s="14" t="s">
        <v>4</v>
      </c>
      <c r="D6" s="14" t="s">
        <v>5</v>
      </c>
      <c r="E6" s="14" t="s">
        <v>206</v>
      </c>
    </row>
    <row r="7" spans="1:5" ht="15.5" x14ac:dyDescent="0.35">
      <c r="A7" s="27"/>
      <c r="B7" s="29" t="s">
        <v>7</v>
      </c>
      <c r="C7" s="39">
        <v>1672.7</v>
      </c>
      <c r="D7" s="39">
        <v>616.5</v>
      </c>
      <c r="E7" s="40">
        <f>C7+D7</f>
        <v>2289.1999999999998</v>
      </c>
    </row>
    <row r="8" spans="1:5" ht="15.5" x14ac:dyDescent="0.35">
      <c r="A8" s="27"/>
      <c r="B8" s="30" t="s">
        <v>8</v>
      </c>
      <c r="C8" s="22">
        <v>997</v>
      </c>
      <c r="D8" s="22">
        <v>976.6</v>
      </c>
      <c r="E8" s="40">
        <f t="shared" ref="E8:E32" si="0">C8+D8</f>
        <v>1973.6</v>
      </c>
    </row>
    <row r="9" spans="1:5" ht="15.5" x14ac:dyDescent="0.35">
      <c r="A9" s="27"/>
      <c r="B9" s="30" t="s">
        <v>9</v>
      </c>
      <c r="C9" s="22">
        <v>1688.9</v>
      </c>
      <c r="D9" s="22">
        <v>1542.6</v>
      </c>
      <c r="E9" s="40">
        <f t="shared" si="0"/>
        <v>3231.5</v>
      </c>
    </row>
    <row r="10" spans="1:5" ht="15.5" x14ac:dyDescent="0.35">
      <c r="A10" s="27"/>
      <c r="B10" s="30" t="s">
        <v>10</v>
      </c>
      <c r="C10" s="22">
        <v>4337.3999999999996</v>
      </c>
      <c r="D10" s="22">
        <v>2098.1999999999998</v>
      </c>
      <c r="E10" s="40">
        <f t="shared" si="0"/>
        <v>6435.5999999999995</v>
      </c>
    </row>
    <row r="11" spans="1:5" ht="15.5" x14ac:dyDescent="0.35">
      <c r="A11" s="27"/>
      <c r="B11" s="30" t="s">
        <v>11</v>
      </c>
      <c r="C11" s="22">
        <v>9529.1</v>
      </c>
      <c r="D11" s="22">
        <f>1240.6</f>
        <v>1240.5999999999999</v>
      </c>
      <c r="E11" s="40">
        <f t="shared" si="0"/>
        <v>10769.7</v>
      </c>
    </row>
    <row r="12" spans="1:5" ht="15.5" x14ac:dyDescent="0.35">
      <c r="A12" s="27"/>
      <c r="B12" s="30" t="s">
        <v>12</v>
      </c>
      <c r="C12" s="22">
        <v>10563.9</v>
      </c>
      <c r="D12" s="22">
        <f>1825.4</f>
        <v>1825.4</v>
      </c>
      <c r="E12" s="40">
        <f t="shared" si="0"/>
        <v>12389.3</v>
      </c>
    </row>
    <row r="13" spans="1:5" ht="15.5" x14ac:dyDescent="0.35">
      <c r="A13" s="27"/>
      <c r="B13" s="30" t="s">
        <v>13</v>
      </c>
      <c r="C13" s="22">
        <f>9804.7</f>
        <v>9804.7000000000007</v>
      </c>
      <c r="D13" s="22">
        <f>2792.9</f>
        <v>2792.9</v>
      </c>
      <c r="E13" s="40">
        <f t="shared" si="0"/>
        <v>12597.6</v>
      </c>
    </row>
    <row r="14" spans="1:5" ht="15.5" x14ac:dyDescent="0.35">
      <c r="A14" s="27"/>
      <c r="B14" s="30" t="s">
        <v>14</v>
      </c>
      <c r="C14" s="22">
        <f>10765.2</f>
        <v>10765.2</v>
      </c>
      <c r="D14" s="22">
        <f>2357.2</f>
        <v>2357.1999999999998</v>
      </c>
      <c r="E14" s="40">
        <f t="shared" si="0"/>
        <v>13122.400000000001</v>
      </c>
    </row>
    <row r="15" spans="1:5" ht="15.5" x14ac:dyDescent="0.35">
      <c r="A15" s="27"/>
      <c r="B15" s="30" t="s">
        <v>15</v>
      </c>
      <c r="C15" s="22">
        <v>13345.4</v>
      </c>
      <c r="D15" s="22">
        <f>2301.8</f>
        <v>2301.8000000000002</v>
      </c>
      <c r="E15" s="40">
        <f t="shared" si="0"/>
        <v>15647.2</v>
      </c>
    </row>
    <row r="16" spans="1:5" ht="15.5" x14ac:dyDescent="0.35">
      <c r="A16" s="27"/>
      <c r="B16" s="30" t="s">
        <v>16</v>
      </c>
      <c r="C16" s="22">
        <v>8577</v>
      </c>
      <c r="D16" s="22">
        <f>2821.7</f>
        <v>2821.7</v>
      </c>
      <c r="E16" s="40">
        <f t="shared" si="0"/>
        <v>11398.7</v>
      </c>
    </row>
    <row r="17" spans="1:5" ht="15.5" x14ac:dyDescent="0.35">
      <c r="A17" s="27"/>
      <c r="B17" s="30" t="s">
        <v>17</v>
      </c>
      <c r="C17" s="22">
        <v>9117.9</v>
      </c>
      <c r="D17" s="22">
        <f>3307.3</f>
        <v>3307.3</v>
      </c>
      <c r="E17" s="40">
        <f t="shared" si="0"/>
        <v>12425.2</v>
      </c>
    </row>
    <row r="18" spans="1:5" ht="15.5" x14ac:dyDescent="0.35">
      <c r="A18" s="27"/>
      <c r="B18" s="30" t="s">
        <v>18</v>
      </c>
      <c r="C18" s="22">
        <v>12958.2</v>
      </c>
      <c r="D18" s="22">
        <f>3792.2</f>
        <v>3792.2</v>
      </c>
      <c r="E18" s="40">
        <f t="shared" si="0"/>
        <v>16750.400000000001</v>
      </c>
    </row>
    <row r="19" spans="1:5" ht="15.5" x14ac:dyDescent="0.35">
      <c r="A19" s="27"/>
      <c r="B19" s="30" t="s">
        <v>19</v>
      </c>
      <c r="C19" s="24">
        <v>14783.6</v>
      </c>
      <c r="D19" s="22">
        <f>3460.2</f>
        <v>3460.2</v>
      </c>
      <c r="E19" s="40">
        <f t="shared" si="0"/>
        <v>18243.8</v>
      </c>
    </row>
    <row r="20" spans="1:5" ht="15.5" x14ac:dyDescent="0.35">
      <c r="A20" s="27"/>
      <c r="B20" s="30" t="s">
        <v>20</v>
      </c>
      <c r="C20" s="24">
        <v>10803.3</v>
      </c>
      <c r="D20" s="22">
        <v>4485.3999999999996</v>
      </c>
      <c r="E20" s="40">
        <f t="shared" si="0"/>
        <v>15288.699999999999</v>
      </c>
    </row>
    <row r="21" spans="1:5" ht="15.5" x14ac:dyDescent="0.35">
      <c r="A21" s="27"/>
      <c r="B21" s="30" t="s">
        <v>21</v>
      </c>
      <c r="C21" s="24">
        <v>6008.4</v>
      </c>
      <c r="D21" s="22">
        <v>5011.1000000000004</v>
      </c>
      <c r="E21" s="40">
        <f t="shared" si="0"/>
        <v>11019.5</v>
      </c>
    </row>
    <row r="22" spans="1:5" ht="15.5" x14ac:dyDescent="0.35">
      <c r="A22" s="27"/>
      <c r="B22" s="30" t="s">
        <v>22</v>
      </c>
      <c r="C22" s="24">
        <v>9097.5</v>
      </c>
      <c r="D22" s="22">
        <v>5043.6000000000004</v>
      </c>
      <c r="E22" s="40">
        <f t="shared" si="0"/>
        <v>14141.1</v>
      </c>
    </row>
    <row r="23" spans="1:5" ht="15.5" x14ac:dyDescent="0.35">
      <c r="A23" s="27"/>
      <c r="B23" s="30" t="s">
        <v>23</v>
      </c>
      <c r="C23" s="24">
        <v>13525.7</v>
      </c>
      <c r="D23" s="22">
        <v>5173.5</v>
      </c>
      <c r="E23" s="40">
        <f t="shared" si="0"/>
        <v>18699.2</v>
      </c>
    </row>
    <row r="24" spans="1:5" ht="15.5" x14ac:dyDescent="0.35">
      <c r="A24" s="27"/>
      <c r="B24" s="30" t="s">
        <v>104</v>
      </c>
      <c r="C24" s="24">
        <v>18142.599999999999</v>
      </c>
      <c r="D24" s="24">
        <v>4955.8999999999996</v>
      </c>
      <c r="E24" s="40">
        <f t="shared" si="0"/>
        <v>23098.5</v>
      </c>
    </row>
    <row r="25" spans="1:5" ht="15.5" x14ac:dyDescent="0.35">
      <c r="A25" s="27"/>
      <c r="B25" s="53" t="s">
        <v>153</v>
      </c>
      <c r="C25" s="45">
        <v>16144.8</v>
      </c>
      <c r="D25" s="45">
        <v>5258.1</v>
      </c>
      <c r="E25" s="40">
        <f t="shared" si="0"/>
        <v>21402.9</v>
      </c>
    </row>
    <row r="26" spans="1:5" ht="17.5" x14ac:dyDescent="0.35">
      <c r="A26" s="27"/>
      <c r="B26" s="53" t="s">
        <v>172</v>
      </c>
      <c r="C26" s="45">
        <v>9765.2000000000007</v>
      </c>
      <c r="D26" s="45">
        <v>6618.4</v>
      </c>
      <c r="E26" s="40">
        <f t="shared" si="0"/>
        <v>16383.6</v>
      </c>
    </row>
    <row r="27" spans="1:5" ht="17.5" x14ac:dyDescent="0.35">
      <c r="A27" s="27"/>
      <c r="B27" s="53" t="s">
        <v>194</v>
      </c>
      <c r="C27" s="45">
        <v>7285.2</v>
      </c>
      <c r="D27" s="45">
        <v>7196.4</v>
      </c>
      <c r="E27" s="40">
        <f t="shared" si="0"/>
        <v>14481.599999999999</v>
      </c>
    </row>
    <row r="28" spans="1:5" ht="17.5" x14ac:dyDescent="0.35">
      <c r="A28" s="27"/>
      <c r="B28" s="53" t="s">
        <v>234</v>
      </c>
      <c r="C28" s="45">
        <v>12132</v>
      </c>
      <c r="D28" s="45">
        <v>6754.4</v>
      </c>
      <c r="E28" s="40">
        <f t="shared" si="0"/>
        <v>18886.400000000001</v>
      </c>
    </row>
    <row r="29" spans="1:5" ht="17.5" x14ac:dyDescent="0.35">
      <c r="A29" s="27"/>
      <c r="B29" s="53" t="s">
        <v>237</v>
      </c>
      <c r="C29" s="45">
        <v>17298.599999999999</v>
      </c>
      <c r="D29" s="45">
        <v>7099</v>
      </c>
      <c r="E29" s="40">
        <f t="shared" si="0"/>
        <v>24397.599999999999</v>
      </c>
    </row>
    <row r="30" spans="1:5" ht="17.5" x14ac:dyDescent="0.35">
      <c r="A30" s="27"/>
      <c r="B30" s="53" t="s">
        <v>259</v>
      </c>
      <c r="C30" s="45">
        <v>9814.6999999999989</v>
      </c>
      <c r="D30" s="45">
        <v>5635.2</v>
      </c>
      <c r="E30" s="40">
        <f t="shared" si="0"/>
        <v>15449.899999999998</v>
      </c>
    </row>
    <row r="31" spans="1:5" ht="15.5" x14ac:dyDescent="0.35">
      <c r="A31" s="27"/>
      <c r="B31" s="53" t="s">
        <v>275</v>
      </c>
      <c r="C31" s="45">
        <v>4445.1363440686873</v>
      </c>
      <c r="D31" s="45">
        <v>4714.8999999999996</v>
      </c>
      <c r="E31" s="40">
        <f t="shared" ref="E31" si="1">C31+D31</f>
        <v>9160.036344068687</v>
      </c>
    </row>
    <row r="32" spans="1:5" ht="18" thickBot="1" x14ac:dyDescent="0.4">
      <c r="A32" s="27"/>
      <c r="B32" s="31" t="s">
        <v>307</v>
      </c>
      <c r="C32" s="26">
        <v>9389.6</v>
      </c>
      <c r="D32" s="26">
        <v>4606.6000000000004</v>
      </c>
      <c r="E32" s="68">
        <f t="shared" si="0"/>
        <v>13996.2</v>
      </c>
    </row>
    <row r="33" spans="2:7" ht="15.5" x14ac:dyDescent="0.35">
      <c r="B33" s="18" t="s">
        <v>213</v>
      </c>
      <c r="C33" s="32"/>
      <c r="D33" s="32"/>
      <c r="E33" s="32"/>
    </row>
    <row r="34" spans="2:7" x14ac:dyDescent="0.3">
      <c r="B34" s="28" t="s">
        <v>72</v>
      </c>
    </row>
    <row r="35" spans="2:7" x14ac:dyDescent="0.3">
      <c r="C35" s="33"/>
    </row>
    <row r="36" spans="2:7" x14ac:dyDescent="0.3">
      <c r="B36" s="34"/>
      <c r="C36" s="33"/>
    </row>
    <row r="37" spans="2:7" x14ac:dyDescent="0.3">
      <c r="C37" s="33"/>
    </row>
    <row r="38" spans="2:7" x14ac:dyDescent="0.3">
      <c r="C38" s="35"/>
      <c r="D38" s="36"/>
      <c r="E38" s="35"/>
      <c r="F38" s="35"/>
    </row>
    <row r="39" spans="2:7" x14ac:dyDescent="0.3">
      <c r="C39" s="33"/>
    </row>
    <row r="43" spans="2:7" x14ac:dyDescent="0.3">
      <c r="B43" s="37"/>
      <c r="C43" s="37"/>
      <c r="D43" s="37"/>
      <c r="E43" s="37"/>
      <c r="F43" s="37"/>
    </row>
    <row r="45" spans="2:7" x14ac:dyDescent="0.3">
      <c r="G45" s="38"/>
    </row>
  </sheetData>
  <mergeCells count="4">
    <mergeCell ref="B1:E1"/>
    <mergeCell ref="B3:E3"/>
    <mergeCell ref="B4:E4"/>
    <mergeCell ref="B5:E5"/>
  </mergeCells>
  <printOptions horizontalCentered="1"/>
  <pageMargins left="0.65" right="0.59" top="0.62" bottom="0.76" header="0.37" footer="0.4"/>
  <pageSetup paperSize="9" orientation="portrait" r:id="rId1"/>
  <headerFooter alignWithMargins="0"/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90"/>
  <sheetViews>
    <sheetView zoomScaleNormal="100" workbookViewId="0">
      <pane ySplit="6" topLeftCell="A180" activePane="bottomLeft" state="frozen"/>
      <selection pane="bottomLeft" activeCell="B188" sqref="B188"/>
    </sheetView>
  </sheetViews>
  <sheetFormatPr defaultRowHeight="14.5" x14ac:dyDescent="0.35"/>
  <cols>
    <col min="1" max="1" width="1.1796875" style="2" customWidth="1"/>
    <col min="2" max="2" width="22.1796875" customWidth="1"/>
    <col min="3" max="3" width="18.453125" customWidth="1"/>
    <col min="4" max="4" width="18.453125" bestFit="1" customWidth="1"/>
    <col min="5" max="5" width="14.453125" bestFit="1" customWidth="1"/>
    <col min="6" max="6" width="9.1796875" customWidth="1"/>
    <col min="8" max="8" width="11.453125" bestFit="1" customWidth="1"/>
    <col min="9" max="9" width="9.81640625" bestFit="1" customWidth="1"/>
    <col min="10" max="10" width="10.1796875" bestFit="1" customWidth="1"/>
    <col min="12" max="12" width="9.7265625" bestFit="1" customWidth="1"/>
    <col min="13" max="13" width="8.7265625" bestFit="1" customWidth="1"/>
    <col min="14" max="14" width="7.81640625" bestFit="1" customWidth="1"/>
  </cols>
  <sheetData>
    <row r="1" spans="2:5" ht="21" x14ac:dyDescent="0.5">
      <c r="B1" s="77" t="s">
        <v>0</v>
      </c>
      <c r="C1" s="77"/>
      <c r="D1" s="77"/>
      <c r="E1" s="77"/>
    </row>
    <row r="2" spans="2:5" ht="15.5" x14ac:dyDescent="0.35">
      <c r="B2" s="13"/>
      <c r="C2" s="13"/>
      <c r="D2" s="13"/>
      <c r="E2" s="13"/>
    </row>
    <row r="3" spans="2:5" ht="15.5" x14ac:dyDescent="0.35">
      <c r="B3" s="78" t="s">
        <v>1</v>
      </c>
      <c r="C3" s="78"/>
      <c r="D3" s="78"/>
      <c r="E3" s="78"/>
    </row>
    <row r="4" spans="2:5" ht="16" thickBot="1" x14ac:dyDescent="0.4">
      <c r="B4" s="79" t="s">
        <v>2</v>
      </c>
      <c r="C4" s="79"/>
      <c r="D4" s="79"/>
      <c r="E4" s="79"/>
    </row>
    <row r="5" spans="2:5" ht="18" thickBot="1" x14ac:dyDescent="0.4">
      <c r="B5" s="80" t="s">
        <v>113</v>
      </c>
      <c r="C5" s="81"/>
      <c r="D5" s="81"/>
      <c r="E5" s="82"/>
    </row>
    <row r="6" spans="2:5" ht="31.5" thickBot="1" x14ac:dyDescent="0.4">
      <c r="B6" s="14" t="s">
        <v>3</v>
      </c>
      <c r="C6" s="14" t="s">
        <v>4</v>
      </c>
      <c r="D6" s="14" t="s">
        <v>5</v>
      </c>
      <c r="E6" s="14" t="s">
        <v>6</v>
      </c>
    </row>
    <row r="7" spans="2:5" ht="15.5" x14ac:dyDescent="0.35">
      <c r="B7" s="15" t="s">
        <v>125</v>
      </c>
      <c r="C7" s="20">
        <v>12716.2</v>
      </c>
      <c r="D7" s="20">
        <v>3769.7</v>
      </c>
      <c r="E7" s="21">
        <f>SUM(C7:D7)</f>
        <v>16485.900000000001</v>
      </c>
    </row>
    <row r="8" spans="2:5" ht="15.5" x14ac:dyDescent="0.35">
      <c r="B8" s="16" t="s">
        <v>126</v>
      </c>
      <c r="C8" s="22">
        <v>12240.1</v>
      </c>
      <c r="D8" s="22">
        <v>3726.6</v>
      </c>
      <c r="E8" s="23">
        <f t="shared" ref="E8:E71" si="0">SUM(C8:D8)</f>
        <v>15966.7</v>
      </c>
    </row>
    <row r="9" spans="2:5" ht="15.5" x14ac:dyDescent="0.35">
      <c r="B9" s="16" t="s">
        <v>127</v>
      </c>
      <c r="C9" s="22">
        <v>13186.7</v>
      </c>
      <c r="D9" s="22">
        <v>3796.8</v>
      </c>
      <c r="E9" s="23">
        <f t="shared" si="0"/>
        <v>16983.5</v>
      </c>
    </row>
    <row r="10" spans="2:5" ht="15.5" x14ac:dyDescent="0.35">
      <c r="B10" s="16" t="s">
        <v>128</v>
      </c>
      <c r="C10" s="22">
        <v>13174.1</v>
      </c>
      <c r="D10" s="22">
        <v>3740.1</v>
      </c>
      <c r="E10" s="23">
        <f t="shared" si="0"/>
        <v>16914.2</v>
      </c>
    </row>
    <row r="11" spans="2:5" ht="15.5" x14ac:dyDescent="0.35">
      <c r="B11" s="16" t="s">
        <v>129</v>
      </c>
      <c r="C11" s="22">
        <v>12771.9</v>
      </c>
      <c r="D11" s="22">
        <v>3701.9</v>
      </c>
      <c r="E11" s="23">
        <f t="shared" si="0"/>
        <v>16473.8</v>
      </c>
    </row>
    <row r="12" spans="2:5" ht="15.5" x14ac:dyDescent="0.35">
      <c r="B12" s="16" t="s">
        <v>130</v>
      </c>
      <c r="C12" s="22">
        <v>13529.4</v>
      </c>
      <c r="D12" s="22">
        <v>3683.8</v>
      </c>
      <c r="E12" s="23">
        <f t="shared" si="0"/>
        <v>17213.2</v>
      </c>
    </row>
    <row r="13" spans="2:5" ht="15.5" x14ac:dyDescent="0.35">
      <c r="B13" s="16" t="s">
        <v>131</v>
      </c>
      <c r="C13" s="22">
        <v>13843</v>
      </c>
      <c r="D13" s="22">
        <v>3510.9</v>
      </c>
      <c r="E13" s="23">
        <f t="shared" si="0"/>
        <v>17353.900000000001</v>
      </c>
    </row>
    <row r="14" spans="2:5" ht="15.5" x14ac:dyDescent="0.35">
      <c r="B14" s="16" t="s">
        <v>132</v>
      </c>
      <c r="C14" s="22">
        <v>14075.9</v>
      </c>
      <c r="D14" s="22">
        <v>3414.7</v>
      </c>
      <c r="E14" s="23">
        <f t="shared" si="0"/>
        <v>17490.599999999999</v>
      </c>
    </row>
    <row r="15" spans="2:5" ht="15.5" x14ac:dyDescent="0.35">
      <c r="B15" s="16" t="s">
        <v>133</v>
      </c>
      <c r="C15" s="22">
        <v>14289.7</v>
      </c>
      <c r="D15" s="22">
        <v>3311.4</v>
      </c>
      <c r="E15" s="23">
        <f t="shared" si="0"/>
        <v>17601.100000000002</v>
      </c>
    </row>
    <row r="16" spans="2:5" ht="15.5" x14ac:dyDescent="0.35">
      <c r="B16" s="16" t="s">
        <v>134</v>
      </c>
      <c r="C16" s="22">
        <v>13703.7</v>
      </c>
      <c r="D16" s="22">
        <v>3341.7</v>
      </c>
      <c r="E16" s="23">
        <f t="shared" si="0"/>
        <v>17045.400000000001</v>
      </c>
    </row>
    <row r="17" spans="2:5" ht="15.5" x14ac:dyDescent="0.35">
      <c r="B17" s="16" t="s">
        <v>135</v>
      </c>
      <c r="C17" s="24">
        <v>13701.4</v>
      </c>
      <c r="D17" s="22">
        <v>3367.9</v>
      </c>
      <c r="E17" s="23">
        <f t="shared" si="0"/>
        <v>17069.3</v>
      </c>
    </row>
    <row r="18" spans="2:5" ht="15.5" x14ac:dyDescent="0.35">
      <c r="B18" s="16" t="s">
        <v>136</v>
      </c>
      <c r="C18" s="24">
        <v>14783.6</v>
      </c>
      <c r="D18" s="22">
        <v>3460.2</v>
      </c>
      <c r="E18" s="23">
        <f t="shared" si="0"/>
        <v>18243.8</v>
      </c>
    </row>
    <row r="19" spans="2:5" ht="15.5" x14ac:dyDescent="0.35">
      <c r="B19" s="16" t="s">
        <v>137</v>
      </c>
      <c r="C19" s="22">
        <v>14775.7</v>
      </c>
      <c r="D19" s="22">
        <v>3519.1</v>
      </c>
      <c r="E19" s="23">
        <f t="shared" si="0"/>
        <v>18294.8</v>
      </c>
    </row>
    <row r="20" spans="2:5" ht="15.5" x14ac:dyDescent="0.35">
      <c r="B20" s="16" t="s">
        <v>138</v>
      </c>
      <c r="C20" s="22">
        <v>14603.1</v>
      </c>
      <c r="D20" s="22">
        <v>3462.9</v>
      </c>
      <c r="E20" s="23">
        <f t="shared" si="0"/>
        <v>18066</v>
      </c>
    </row>
    <row r="21" spans="2:5" ht="15.5" x14ac:dyDescent="0.35">
      <c r="B21" s="16" t="s">
        <v>139</v>
      </c>
      <c r="C21" s="24">
        <v>13651</v>
      </c>
      <c r="D21" s="22">
        <v>3680.3</v>
      </c>
      <c r="E21" s="23">
        <f t="shared" si="0"/>
        <v>17331.3</v>
      </c>
    </row>
    <row r="22" spans="2:5" ht="15.5" x14ac:dyDescent="0.35">
      <c r="B22" s="16" t="s">
        <v>140</v>
      </c>
      <c r="C22" s="24">
        <v>13322.3</v>
      </c>
      <c r="D22" s="22">
        <v>3743.9</v>
      </c>
      <c r="E22" s="23">
        <f t="shared" si="0"/>
        <v>17066.2</v>
      </c>
    </row>
    <row r="23" spans="2:5" ht="15.5" x14ac:dyDescent="0.35">
      <c r="B23" s="16" t="s">
        <v>141</v>
      </c>
      <c r="C23" s="24">
        <v>12911.1</v>
      </c>
      <c r="D23" s="22">
        <v>3817</v>
      </c>
      <c r="E23" s="23">
        <f t="shared" si="0"/>
        <v>16728.099999999999</v>
      </c>
    </row>
    <row r="24" spans="2:5" ht="15.5" x14ac:dyDescent="0.35">
      <c r="B24" s="16" t="s">
        <v>142</v>
      </c>
      <c r="C24" s="24">
        <v>12875.2</v>
      </c>
      <c r="D24" s="22">
        <v>4151</v>
      </c>
      <c r="E24" s="23">
        <f t="shared" si="0"/>
        <v>17026.2</v>
      </c>
    </row>
    <row r="25" spans="2:5" ht="15.5" x14ac:dyDescent="0.35">
      <c r="B25" s="16" t="s">
        <v>143</v>
      </c>
      <c r="C25" s="24">
        <v>12471.2</v>
      </c>
      <c r="D25" s="22">
        <v>4372.1000000000004</v>
      </c>
      <c r="E25" s="23">
        <f t="shared" si="0"/>
        <v>16843.300000000003</v>
      </c>
    </row>
    <row r="26" spans="2:5" ht="15.5" x14ac:dyDescent="0.35">
      <c r="B26" s="16" t="s">
        <v>144</v>
      </c>
      <c r="C26" s="24">
        <v>11961.4</v>
      </c>
      <c r="D26" s="22">
        <v>4449.7</v>
      </c>
      <c r="E26" s="23">
        <f t="shared" si="0"/>
        <v>16411.099999999999</v>
      </c>
    </row>
    <row r="27" spans="2:5" ht="15.5" x14ac:dyDescent="0.35">
      <c r="B27" s="16" t="s">
        <v>145</v>
      </c>
      <c r="C27" s="24">
        <v>11834.7</v>
      </c>
      <c r="D27" s="22">
        <v>4715.8</v>
      </c>
      <c r="E27" s="23">
        <f t="shared" si="0"/>
        <v>16550.5</v>
      </c>
    </row>
    <row r="28" spans="2:5" ht="15.5" x14ac:dyDescent="0.35">
      <c r="B28" s="16" t="s">
        <v>146</v>
      </c>
      <c r="C28" s="24">
        <v>12040.5</v>
      </c>
      <c r="D28" s="22">
        <v>4446.1000000000004</v>
      </c>
      <c r="E28" s="23">
        <f t="shared" si="0"/>
        <v>16486.599999999999</v>
      </c>
    </row>
    <row r="29" spans="2:5" ht="15.5" x14ac:dyDescent="0.35">
      <c r="B29" s="16" t="s">
        <v>147</v>
      </c>
      <c r="C29" s="24">
        <v>11264.7</v>
      </c>
      <c r="D29" s="22">
        <v>4310.5</v>
      </c>
      <c r="E29" s="23">
        <f t="shared" si="0"/>
        <v>15575.2</v>
      </c>
    </row>
    <row r="30" spans="2:5" ht="15.5" x14ac:dyDescent="0.35">
      <c r="B30" s="16" t="s">
        <v>148</v>
      </c>
      <c r="C30" s="24">
        <v>10803.3</v>
      </c>
      <c r="D30" s="22">
        <v>4485.3999999999996</v>
      </c>
      <c r="E30" s="23">
        <f t="shared" si="0"/>
        <v>15288.699999999999</v>
      </c>
    </row>
    <row r="31" spans="2:5" ht="15.5" x14ac:dyDescent="0.35">
      <c r="B31" s="16" t="s">
        <v>149</v>
      </c>
      <c r="C31" s="24">
        <v>10153.9</v>
      </c>
      <c r="D31" s="22">
        <v>4455.3</v>
      </c>
      <c r="E31" s="23">
        <f t="shared" si="0"/>
        <v>14609.2</v>
      </c>
    </row>
    <row r="32" spans="2:5" ht="15.5" x14ac:dyDescent="0.35">
      <c r="B32" s="17" t="s">
        <v>114</v>
      </c>
      <c r="C32" s="24">
        <v>10392</v>
      </c>
      <c r="D32" s="22">
        <v>4464</v>
      </c>
      <c r="E32" s="23">
        <f t="shared" si="0"/>
        <v>14856</v>
      </c>
    </row>
    <row r="33" spans="2:5" ht="15.5" x14ac:dyDescent="0.35">
      <c r="B33" s="17" t="s">
        <v>115</v>
      </c>
      <c r="C33" s="24">
        <v>10358.4</v>
      </c>
      <c r="D33" s="22">
        <v>4564.3</v>
      </c>
      <c r="E33" s="23">
        <f t="shared" si="0"/>
        <v>14922.7</v>
      </c>
    </row>
    <row r="34" spans="2:5" ht="15.5" x14ac:dyDescent="0.35">
      <c r="B34" s="16" t="s">
        <v>116</v>
      </c>
      <c r="C34" s="24">
        <v>9733.2999999999993</v>
      </c>
      <c r="D34" s="22">
        <v>4591.8999999999996</v>
      </c>
      <c r="E34" s="23">
        <f t="shared" si="0"/>
        <v>14325.199999999999</v>
      </c>
    </row>
    <row r="35" spans="2:5" ht="15.5" x14ac:dyDescent="0.35">
      <c r="B35" s="16" t="s">
        <v>117</v>
      </c>
      <c r="C35" s="24">
        <v>8703.6</v>
      </c>
      <c r="D35" s="22">
        <v>4827.7</v>
      </c>
      <c r="E35" s="23">
        <f t="shared" si="0"/>
        <v>13531.3</v>
      </c>
    </row>
    <row r="36" spans="2:5" ht="15.5" x14ac:dyDescent="0.35">
      <c r="B36" s="16" t="s">
        <v>118</v>
      </c>
      <c r="C36" s="24">
        <v>8987.1000000000022</v>
      </c>
      <c r="D36" s="22">
        <v>4871.6000000000004</v>
      </c>
      <c r="E36" s="23">
        <f t="shared" si="0"/>
        <v>13858.700000000003</v>
      </c>
    </row>
    <row r="37" spans="2:5" ht="15.5" x14ac:dyDescent="0.35">
      <c r="B37" s="16" t="s">
        <v>119</v>
      </c>
      <c r="C37" s="24">
        <v>8693.7999999999993</v>
      </c>
      <c r="D37" s="22">
        <v>4941.8</v>
      </c>
      <c r="E37" s="23">
        <f t="shared" si="0"/>
        <v>13635.599999999999</v>
      </c>
    </row>
    <row r="38" spans="2:5" ht="15.5" x14ac:dyDescent="0.35">
      <c r="B38" s="16" t="s">
        <v>120</v>
      </c>
      <c r="C38" s="24">
        <v>7944.7000000000016</v>
      </c>
      <c r="D38" s="22">
        <v>4991.7</v>
      </c>
      <c r="E38" s="23">
        <f t="shared" si="0"/>
        <v>12936.400000000001</v>
      </c>
    </row>
    <row r="39" spans="2:5" ht="15.5" x14ac:dyDescent="0.35">
      <c r="B39" s="17" t="s">
        <v>121</v>
      </c>
      <c r="C39" s="24">
        <v>7126</v>
      </c>
      <c r="D39" s="22">
        <v>5123.6000000000004</v>
      </c>
      <c r="E39" s="23">
        <f t="shared" si="0"/>
        <v>12249.6</v>
      </c>
    </row>
    <row r="40" spans="2:5" ht="15.5" x14ac:dyDescent="0.35">
      <c r="B40" s="17" t="s">
        <v>122</v>
      </c>
      <c r="C40" s="24">
        <v>6693.6</v>
      </c>
      <c r="D40" s="22">
        <v>5118.3</v>
      </c>
      <c r="E40" s="23">
        <f t="shared" si="0"/>
        <v>11811.900000000001</v>
      </c>
    </row>
    <row r="41" spans="2:5" ht="15.5" x14ac:dyDescent="0.35">
      <c r="B41" s="16" t="s">
        <v>123</v>
      </c>
      <c r="C41" s="24">
        <v>6393.1</v>
      </c>
      <c r="D41" s="22">
        <v>5081.2</v>
      </c>
      <c r="E41" s="23">
        <f t="shared" si="0"/>
        <v>11474.3</v>
      </c>
    </row>
    <row r="42" spans="2:5" ht="15.5" x14ac:dyDescent="0.35">
      <c r="B42" s="16" t="s">
        <v>124</v>
      </c>
      <c r="C42" s="24">
        <v>6008.4</v>
      </c>
      <c r="D42" s="22">
        <v>5011.1000000000004</v>
      </c>
      <c r="E42" s="23">
        <f t="shared" si="0"/>
        <v>11019.5</v>
      </c>
    </row>
    <row r="43" spans="2:5" ht="15.5" x14ac:dyDescent="0.35">
      <c r="B43" s="16" t="s">
        <v>24</v>
      </c>
      <c r="C43" s="24">
        <v>5203.8</v>
      </c>
      <c r="D43" s="22">
        <v>5082.8999999999996</v>
      </c>
      <c r="E43" s="23">
        <f t="shared" si="0"/>
        <v>10286.700000000001</v>
      </c>
    </row>
    <row r="44" spans="2:5" ht="15.5" x14ac:dyDescent="0.35">
      <c r="B44" s="17" t="s">
        <v>25</v>
      </c>
      <c r="C44" s="24">
        <v>4824.1000000000004</v>
      </c>
      <c r="D44" s="22">
        <v>5170.7</v>
      </c>
      <c r="E44" s="23">
        <f t="shared" si="0"/>
        <v>9994.7999999999993</v>
      </c>
    </row>
    <row r="45" spans="2:5" ht="15.5" x14ac:dyDescent="0.35">
      <c r="B45" s="17" t="s">
        <v>26</v>
      </c>
      <c r="C45" s="24">
        <v>4693.5</v>
      </c>
      <c r="D45" s="22">
        <v>5123.5</v>
      </c>
      <c r="E45" s="23">
        <f t="shared" si="0"/>
        <v>9817</v>
      </c>
    </row>
    <row r="46" spans="2:5" ht="15.5" x14ac:dyDescent="0.35">
      <c r="B46" s="17" t="s">
        <v>27</v>
      </c>
      <c r="C46" s="24">
        <v>4229.7</v>
      </c>
      <c r="D46" s="22">
        <v>5295.1</v>
      </c>
      <c r="E46" s="23">
        <f t="shared" si="0"/>
        <v>9524.7999999999993</v>
      </c>
    </row>
    <row r="47" spans="2:5" ht="15.5" x14ac:dyDescent="0.35">
      <c r="B47" s="17" t="s">
        <v>28</v>
      </c>
      <c r="C47" s="24">
        <v>3048.2</v>
      </c>
      <c r="D47" s="22">
        <v>5198.6000000000004</v>
      </c>
      <c r="E47" s="23">
        <f t="shared" si="0"/>
        <v>8246.7999999999993</v>
      </c>
    </row>
    <row r="48" spans="2:5" ht="15.5" x14ac:dyDescent="0.35">
      <c r="B48" s="17" t="s">
        <v>29</v>
      </c>
      <c r="C48" s="24">
        <v>3479.1</v>
      </c>
      <c r="D48" s="22">
        <v>4834.3</v>
      </c>
      <c r="E48" s="23">
        <f t="shared" si="0"/>
        <v>8313.4</v>
      </c>
    </row>
    <row r="49" spans="2:5" ht="15.5" x14ac:dyDescent="0.35">
      <c r="B49" s="16" t="s">
        <v>30</v>
      </c>
      <c r="C49" s="24">
        <v>3180.3</v>
      </c>
      <c r="D49" s="22">
        <v>4808</v>
      </c>
      <c r="E49" s="23">
        <f t="shared" si="0"/>
        <v>7988.3</v>
      </c>
    </row>
    <row r="50" spans="2:5" ht="15.5" x14ac:dyDescent="0.35">
      <c r="B50" s="16" t="s">
        <v>31</v>
      </c>
      <c r="C50" s="24">
        <v>3918.6</v>
      </c>
      <c r="D50" s="22">
        <v>4825</v>
      </c>
      <c r="E50" s="23">
        <f t="shared" si="0"/>
        <v>8743.6</v>
      </c>
    </row>
    <row r="51" spans="2:5" ht="15.5" x14ac:dyDescent="0.35">
      <c r="B51" s="16" t="s">
        <v>32</v>
      </c>
      <c r="C51" s="24">
        <v>5366.4</v>
      </c>
      <c r="D51" s="22">
        <v>4709.7</v>
      </c>
      <c r="E51" s="23">
        <f t="shared" si="0"/>
        <v>10076.099999999999</v>
      </c>
    </row>
    <row r="52" spans="2:5" ht="15.5" x14ac:dyDescent="0.35">
      <c r="B52" s="16" t="s">
        <v>33</v>
      </c>
      <c r="C52" s="24">
        <v>7413.2</v>
      </c>
      <c r="D52" s="22">
        <v>4768.7</v>
      </c>
      <c r="E52" s="23">
        <f t="shared" si="0"/>
        <v>12181.9</v>
      </c>
    </row>
    <row r="53" spans="2:5" ht="15.5" x14ac:dyDescent="0.35">
      <c r="B53" s="16" t="s">
        <v>34</v>
      </c>
      <c r="C53" s="24">
        <v>8682.9</v>
      </c>
      <c r="D53" s="22">
        <v>4782.8999999999996</v>
      </c>
      <c r="E53" s="23">
        <f t="shared" si="0"/>
        <v>13465.8</v>
      </c>
    </row>
    <row r="54" spans="2:5" ht="15.5" x14ac:dyDescent="0.35">
      <c r="B54" s="16" t="s">
        <v>35</v>
      </c>
      <c r="C54" s="24">
        <v>9097.5</v>
      </c>
      <c r="D54" s="22">
        <v>5043.6000000000004</v>
      </c>
      <c r="E54" s="23">
        <f t="shared" si="0"/>
        <v>14141.1</v>
      </c>
    </row>
    <row r="55" spans="2:5" ht="15.5" x14ac:dyDescent="0.35">
      <c r="B55" s="17" t="s">
        <v>36</v>
      </c>
      <c r="C55" s="24">
        <v>9277.2000000000007</v>
      </c>
      <c r="D55" s="22">
        <v>5027.3</v>
      </c>
      <c r="E55" s="23">
        <f t="shared" si="0"/>
        <v>14304.5</v>
      </c>
    </row>
    <row r="56" spans="2:5" ht="15.5" x14ac:dyDescent="0.35">
      <c r="B56" s="17" t="s">
        <v>37</v>
      </c>
      <c r="C56" s="24">
        <v>8718.7999999999993</v>
      </c>
      <c r="D56" s="22">
        <v>4892.8999999999996</v>
      </c>
      <c r="E56" s="23">
        <f t="shared" si="0"/>
        <v>13611.699999999999</v>
      </c>
    </row>
    <row r="57" spans="2:5" ht="15.5" x14ac:dyDescent="0.35">
      <c r="B57" s="17" t="s">
        <v>38</v>
      </c>
      <c r="C57" s="24">
        <v>8943.2999999999993</v>
      </c>
      <c r="D57" s="22">
        <v>4568.2</v>
      </c>
      <c r="E57" s="23">
        <f t="shared" si="0"/>
        <v>13511.5</v>
      </c>
    </row>
    <row r="58" spans="2:5" ht="15.5" x14ac:dyDescent="0.35">
      <c r="B58" s="17" t="s">
        <v>39</v>
      </c>
      <c r="C58" s="24">
        <v>8618.6</v>
      </c>
      <c r="D58" s="22">
        <v>4824.2</v>
      </c>
      <c r="E58" s="23">
        <f t="shared" si="0"/>
        <v>13442.8</v>
      </c>
    </row>
    <row r="59" spans="2:5" ht="15.5" x14ac:dyDescent="0.35">
      <c r="B59" s="16" t="s">
        <v>40</v>
      </c>
      <c r="C59" s="24">
        <v>8222.1</v>
      </c>
      <c r="D59" s="22">
        <v>4764.5</v>
      </c>
      <c r="E59" s="23">
        <f t="shared" si="0"/>
        <v>12986.6</v>
      </c>
    </row>
    <row r="60" spans="2:5" ht="15.5" x14ac:dyDescent="0.35">
      <c r="B60" s="16" t="s">
        <v>41</v>
      </c>
      <c r="C60" s="24">
        <v>10512.9</v>
      </c>
      <c r="D60" s="22">
        <v>4754.8</v>
      </c>
      <c r="E60" s="23">
        <f t="shared" si="0"/>
        <v>15267.7</v>
      </c>
    </row>
    <row r="61" spans="2:5" ht="15.5" x14ac:dyDescent="0.35">
      <c r="B61" s="16" t="s">
        <v>42</v>
      </c>
      <c r="C61" s="24">
        <v>10358.1</v>
      </c>
      <c r="D61" s="22">
        <v>4804.6000000000004</v>
      </c>
      <c r="E61" s="23">
        <f t="shared" si="0"/>
        <v>15162.7</v>
      </c>
    </row>
    <row r="62" spans="2:5" ht="15.5" x14ac:dyDescent="0.35">
      <c r="B62" s="16" t="s">
        <v>43</v>
      </c>
      <c r="C62" s="24">
        <v>11207.4</v>
      </c>
      <c r="D62" s="22">
        <v>4930.2</v>
      </c>
      <c r="E62" s="23">
        <f t="shared" si="0"/>
        <v>16137.599999999999</v>
      </c>
    </row>
    <row r="63" spans="2:5" ht="15.5" x14ac:dyDescent="0.35">
      <c r="B63" s="16" t="s">
        <v>44</v>
      </c>
      <c r="C63" s="24">
        <v>11615</v>
      </c>
      <c r="D63" s="22">
        <v>5046.6000000000004</v>
      </c>
      <c r="E63" s="23">
        <f t="shared" si="0"/>
        <v>16661.599999999999</v>
      </c>
    </row>
    <row r="64" spans="2:5" ht="15.5" x14ac:dyDescent="0.35">
      <c r="B64" s="16" t="s">
        <v>45</v>
      </c>
      <c r="C64" s="24">
        <v>12517.5</v>
      </c>
      <c r="D64" s="22">
        <v>5167.2</v>
      </c>
      <c r="E64" s="23">
        <f t="shared" si="0"/>
        <v>17684.7</v>
      </c>
    </row>
    <row r="65" spans="2:5" ht="15.5" x14ac:dyDescent="0.35">
      <c r="B65" s="16" t="s">
        <v>46</v>
      </c>
      <c r="C65" s="24">
        <v>11913.4</v>
      </c>
      <c r="D65" s="22">
        <v>5098.7</v>
      </c>
      <c r="E65" s="23">
        <f t="shared" si="0"/>
        <v>17012.099999999999</v>
      </c>
    </row>
    <row r="66" spans="2:5" ht="15.5" x14ac:dyDescent="0.35">
      <c r="B66" s="16" t="s">
        <v>47</v>
      </c>
      <c r="C66" s="24">
        <v>13525.7</v>
      </c>
      <c r="D66" s="22">
        <v>5173.5</v>
      </c>
      <c r="E66" s="23">
        <f t="shared" si="0"/>
        <v>18699.2</v>
      </c>
    </row>
    <row r="67" spans="2:5" ht="15.5" x14ac:dyDescent="0.35">
      <c r="B67" s="17" t="s">
        <v>48</v>
      </c>
      <c r="C67" s="24">
        <v>13767</v>
      </c>
      <c r="D67" s="22">
        <v>5049.8</v>
      </c>
      <c r="E67" s="23">
        <f t="shared" si="0"/>
        <v>18816.8</v>
      </c>
    </row>
    <row r="68" spans="2:5" ht="15.5" x14ac:dyDescent="0.35">
      <c r="B68" s="16" t="s">
        <v>49</v>
      </c>
      <c r="C68" s="24">
        <v>13459.2</v>
      </c>
      <c r="D68" s="22">
        <v>5012.3999999999996</v>
      </c>
      <c r="E68" s="23">
        <f t="shared" si="0"/>
        <v>18471.599999999999</v>
      </c>
    </row>
    <row r="69" spans="2:5" ht="15.5" x14ac:dyDescent="0.35">
      <c r="B69" s="16" t="s">
        <v>50</v>
      </c>
      <c r="C69" s="24">
        <v>15245.1</v>
      </c>
      <c r="D69" s="22">
        <v>4829.3</v>
      </c>
      <c r="E69" s="23">
        <f t="shared" si="0"/>
        <v>20074.400000000001</v>
      </c>
    </row>
    <row r="70" spans="2:5" ht="15.5" x14ac:dyDescent="0.35">
      <c r="B70" s="16" t="s">
        <v>51</v>
      </c>
      <c r="C70" s="24">
        <v>14821</v>
      </c>
      <c r="D70" s="22">
        <v>5024.5</v>
      </c>
      <c r="E70" s="23">
        <f t="shared" si="0"/>
        <v>19845.5</v>
      </c>
    </row>
    <row r="71" spans="2:5" ht="15.5" x14ac:dyDescent="0.35">
      <c r="B71" s="16" t="s">
        <v>52</v>
      </c>
      <c r="C71" s="24">
        <v>14772.4</v>
      </c>
      <c r="D71" s="22">
        <v>5066</v>
      </c>
      <c r="E71" s="23">
        <f t="shared" si="0"/>
        <v>19838.400000000001</v>
      </c>
    </row>
    <row r="72" spans="2:5" ht="15.5" x14ac:dyDescent="0.35">
      <c r="B72" s="16" t="s">
        <v>53</v>
      </c>
      <c r="C72" s="24">
        <v>15883.5</v>
      </c>
      <c r="D72" s="22">
        <v>4928.8</v>
      </c>
      <c r="E72" s="23">
        <f t="shared" ref="E72:E135" si="1">SUM(C72:D72)</f>
        <v>20812.3</v>
      </c>
    </row>
    <row r="73" spans="2:5" ht="15.5" x14ac:dyDescent="0.35">
      <c r="B73" s="16" t="s">
        <v>54</v>
      </c>
      <c r="C73" s="24">
        <v>15435.5</v>
      </c>
      <c r="D73" s="22">
        <v>4859</v>
      </c>
      <c r="E73" s="23">
        <f t="shared" si="1"/>
        <v>20294.5</v>
      </c>
    </row>
    <row r="74" spans="2:5" ht="15.5" x14ac:dyDescent="0.35">
      <c r="B74" s="16" t="s">
        <v>55</v>
      </c>
      <c r="C74" s="24">
        <v>15512.1</v>
      </c>
      <c r="D74" s="22">
        <v>4832.5</v>
      </c>
      <c r="E74" s="23">
        <f t="shared" si="1"/>
        <v>20344.599999999999</v>
      </c>
    </row>
    <row r="75" spans="2:5" ht="15.5" x14ac:dyDescent="0.35">
      <c r="B75" s="16" t="s">
        <v>56</v>
      </c>
      <c r="C75" s="24">
        <v>16118.7</v>
      </c>
      <c r="D75" s="22">
        <v>4803.2</v>
      </c>
      <c r="E75" s="23">
        <f t="shared" si="1"/>
        <v>20921.900000000001</v>
      </c>
    </row>
    <row r="76" spans="2:5" ht="15.5" x14ac:dyDescent="0.35">
      <c r="B76" s="16" t="s">
        <v>57</v>
      </c>
      <c r="C76" s="24">
        <v>15904.9</v>
      </c>
      <c r="D76" s="24">
        <v>4897.3999999999996</v>
      </c>
      <c r="E76" s="23">
        <f t="shared" si="1"/>
        <v>20802.3</v>
      </c>
    </row>
    <row r="77" spans="2:5" ht="15.5" x14ac:dyDescent="0.35">
      <c r="B77" s="16" t="s">
        <v>59</v>
      </c>
      <c r="C77" s="24">
        <v>16580.7</v>
      </c>
      <c r="D77" s="24">
        <v>4768.1000000000004</v>
      </c>
      <c r="E77" s="23">
        <f t="shared" si="1"/>
        <v>21348.800000000003</v>
      </c>
    </row>
    <row r="78" spans="2:5" ht="15.5" x14ac:dyDescent="0.35">
      <c r="B78" s="16" t="s">
        <v>60</v>
      </c>
      <c r="C78" s="24">
        <v>18142.599999999999</v>
      </c>
      <c r="D78" s="24">
        <v>4955.8999999999996</v>
      </c>
      <c r="E78" s="23">
        <f t="shared" si="1"/>
        <v>23098.5</v>
      </c>
    </row>
    <row r="79" spans="2:5" ht="15.5" x14ac:dyDescent="0.35">
      <c r="B79" s="16" t="s">
        <v>61</v>
      </c>
      <c r="C79" s="24">
        <v>18060.7</v>
      </c>
      <c r="D79" s="24">
        <v>4942.8999999999996</v>
      </c>
      <c r="E79" s="23">
        <f t="shared" si="1"/>
        <v>23003.599999999999</v>
      </c>
    </row>
    <row r="80" spans="2:5" ht="15.5" x14ac:dyDescent="0.35">
      <c r="B80" s="16" t="s">
        <v>62</v>
      </c>
      <c r="C80" s="24">
        <v>18121.5</v>
      </c>
      <c r="D80" s="24">
        <v>4905.3</v>
      </c>
      <c r="E80" s="23">
        <f t="shared" si="1"/>
        <v>23026.799999999999</v>
      </c>
    </row>
    <row r="81" spans="2:5" ht="15.5" x14ac:dyDescent="0.35">
      <c r="B81" s="16" t="s">
        <v>63</v>
      </c>
      <c r="C81" s="24">
        <v>18491.3</v>
      </c>
      <c r="D81" s="24">
        <v>5128.5</v>
      </c>
      <c r="E81" s="23">
        <f t="shared" si="1"/>
        <v>23619.8</v>
      </c>
    </row>
    <row r="82" spans="2:5" ht="15.5" x14ac:dyDescent="0.35">
      <c r="B82" s="17" t="s">
        <v>64</v>
      </c>
      <c r="C82" s="24">
        <v>18925.3</v>
      </c>
      <c r="D82" s="24">
        <v>5100.5</v>
      </c>
      <c r="E82" s="23">
        <f t="shared" si="1"/>
        <v>24025.8</v>
      </c>
    </row>
    <row r="83" spans="2:5" ht="15.5" x14ac:dyDescent="0.35">
      <c r="B83" s="17" t="s">
        <v>65</v>
      </c>
      <c r="C83" s="24">
        <v>18368.599999999999</v>
      </c>
      <c r="D83" s="24">
        <v>5014.2</v>
      </c>
      <c r="E83" s="23">
        <f t="shared" si="1"/>
        <v>23382.799999999999</v>
      </c>
    </row>
    <row r="84" spans="2:5" ht="15.5" x14ac:dyDescent="0.35">
      <c r="B84" s="17" t="s">
        <v>66</v>
      </c>
      <c r="C84" s="24">
        <v>18271.7</v>
      </c>
      <c r="D84" s="24">
        <v>4930.5</v>
      </c>
      <c r="E84" s="23">
        <f t="shared" si="1"/>
        <v>23202.2</v>
      </c>
    </row>
    <row r="85" spans="2:5" ht="15.5" x14ac:dyDescent="0.35">
      <c r="B85" s="16" t="s">
        <v>67</v>
      </c>
      <c r="C85" s="24">
        <v>17416.3</v>
      </c>
      <c r="D85" s="24">
        <v>4826</v>
      </c>
      <c r="E85" s="23">
        <f t="shared" si="1"/>
        <v>22242.3</v>
      </c>
    </row>
    <row r="86" spans="2:5" ht="15.5" x14ac:dyDescent="0.35">
      <c r="B86" s="16" t="s">
        <v>68</v>
      </c>
      <c r="C86" s="24">
        <v>17081</v>
      </c>
      <c r="D86" s="24">
        <v>4991.1000000000004</v>
      </c>
      <c r="E86" s="23">
        <f t="shared" si="1"/>
        <v>22072.1</v>
      </c>
    </row>
    <row r="87" spans="2:5" ht="15.5" x14ac:dyDescent="0.35">
      <c r="B87" s="16" t="s">
        <v>69</v>
      </c>
      <c r="C87" s="24">
        <v>16466.2</v>
      </c>
      <c r="D87" s="24">
        <v>5105.8999999999996</v>
      </c>
      <c r="E87" s="23">
        <f t="shared" si="1"/>
        <v>21572.1</v>
      </c>
    </row>
    <row r="88" spans="2:5" ht="15.5" x14ac:dyDescent="0.35">
      <c r="B88" s="16" t="s">
        <v>70</v>
      </c>
      <c r="C88" s="24">
        <v>16061.8</v>
      </c>
      <c r="D88" s="24">
        <v>4957.3999999999996</v>
      </c>
      <c r="E88" s="25">
        <f t="shared" si="1"/>
        <v>21019.199999999997</v>
      </c>
    </row>
    <row r="89" spans="2:5" ht="15.5" x14ac:dyDescent="0.35">
      <c r="B89" s="16" t="s">
        <v>103</v>
      </c>
      <c r="C89" s="24">
        <v>16415</v>
      </c>
      <c r="D89" s="24">
        <v>4775.3999999999996</v>
      </c>
      <c r="E89" s="25">
        <f t="shared" si="1"/>
        <v>21190.400000000001</v>
      </c>
    </row>
    <row r="90" spans="2:5" ht="15.5" x14ac:dyDescent="0.35">
      <c r="B90" s="16" t="s">
        <v>105</v>
      </c>
      <c r="C90" s="24">
        <v>16144.8</v>
      </c>
      <c r="D90" s="24">
        <v>5258.1</v>
      </c>
      <c r="E90" s="25">
        <f t="shared" si="1"/>
        <v>21402.9</v>
      </c>
    </row>
    <row r="91" spans="2:5" ht="15.5" x14ac:dyDescent="0.35">
      <c r="B91" s="16" t="s">
        <v>106</v>
      </c>
      <c r="C91" s="24">
        <v>14587.4</v>
      </c>
      <c r="D91" s="24">
        <v>5635.6</v>
      </c>
      <c r="E91" s="25">
        <f t="shared" si="1"/>
        <v>20223</v>
      </c>
    </row>
    <row r="92" spans="2:5" ht="15.5" x14ac:dyDescent="0.35">
      <c r="B92" s="16" t="s">
        <v>107</v>
      </c>
      <c r="C92" s="24">
        <v>14681.4</v>
      </c>
      <c r="D92" s="24">
        <v>5719.5</v>
      </c>
      <c r="E92" s="25">
        <f t="shared" si="1"/>
        <v>20400.900000000001</v>
      </c>
    </row>
    <row r="93" spans="2:5" ht="15.5" x14ac:dyDescent="0.35">
      <c r="B93" s="44" t="s">
        <v>108</v>
      </c>
      <c r="C93" s="45">
        <v>13857.2</v>
      </c>
      <c r="D93" s="45">
        <v>5918</v>
      </c>
      <c r="E93" s="46">
        <f t="shared" si="1"/>
        <v>19775.2</v>
      </c>
    </row>
    <row r="94" spans="2:5" ht="15.5" x14ac:dyDescent="0.35">
      <c r="B94" s="44" t="s">
        <v>150</v>
      </c>
      <c r="C94" s="45">
        <v>13491.4</v>
      </c>
      <c r="D94" s="45">
        <v>6092.3</v>
      </c>
      <c r="E94" s="46">
        <f t="shared" si="1"/>
        <v>19583.7</v>
      </c>
    </row>
    <row r="95" spans="2:5" ht="15.5" x14ac:dyDescent="0.35">
      <c r="B95" s="44" t="s">
        <v>151</v>
      </c>
      <c r="C95" s="45">
        <v>12660.7</v>
      </c>
      <c r="D95" s="45">
        <v>6113</v>
      </c>
      <c r="E95" s="46">
        <f t="shared" si="1"/>
        <v>18773.7</v>
      </c>
    </row>
    <row r="96" spans="2:5" ht="15.5" x14ac:dyDescent="0.35">
      <c r="B96" s="44" t="s">
        <v>154</v>
      </c>
      <c r="C96" s="45">
        <v>14107</v>
      </c>
      <c r="D96" s="45">
        <v>6070.2</v>
      </c>
      <c r="E96" s="46">
        <f t="shared" si="1"/>
        <v>20177.2</v>
      </c>
    </row>
    <row r="97" spans="2:9" ht="15.5" x14ac:dyDescent="0.35">
      <c r="B97" s="44" t="s">
        <v>156</v>
      </c>
      <c r="C97" s="45">
        <v>12793.7</v>
      </c>
      <c r="D97" s="45">
        <v>6162</v>
      </c>
      <c r="E97" s="46">
        <f t="shared" si="1"/>
        <v>18955.7</v>
      </c>
      <c r="H97" s="73"/>
      <c r="I97" s="73"/>
    </row>
    <row r="98" spans="2:9" ht="15.5" x14ac:dyDescent="0.35">
      <c r="B98" s="44" t="s">
        <v>157</v>
      </c>
      <c r="C98" s="45">
        <v>12227.3</v>
      </c>
      <c r="D98" s="45">
        <v>6089.2</v>
      </c>
      <c r="E98" s="46">
        <f t="shared" si="1"/>
        <v>18316.5</v>
      </c>
      <c r="H98" s="73"/>
      <c r="I98" s="73"/>
    </row>
    <row r="99" spans="2:9" ht="15.5" x14ac:dyDescent="0.35">
      <c r="B99" s="44" t="s">
        <v>159</v>
      </c>
      <c r="C99" s="45">
        <v>11602.3</v>
      </c>
      <c r="D99" s="45">
        <v>6210.5388231334618</v>
      </c>
      <c r="E99" s="46">
        <f t="shared" si="1"/>
        <v>17812.838823133461</v>
      </c>
      <c r="H99" s="73"/>
      <c r="I99" s="73"/>
    </row>
    <row r="100" spans="2:9" ht="15.5" x14ac:dyDescent="0.35">
      <c r="B100" s="44" t="s">
        <v>160</v>
      </c>
      <c r="C100" s="45">
        <v>11389.400000000001</v>
      </c>
      <c r="D100" s="45">
        <v>6130.4</v>
      </c>
      <c r="E100" s="46">
        <f t="shared" si="1"/>
        <v>17519.800000000003</v>
      </c>
      <c r="H100" s="73"/>
      <c r="I100" s="73"/>
    </row>
    <row r="101" spans="2:9" ht="15.5" x14ac:dyDescent="0.35">
      <c r="B101" s="44" t="s">
        <v>162</v>
      </c>
      <c r="C101" s="45">
        <v>9509.7000000000007</v>
      </c>
      <c r="D101" s="45">
        <v>6403.3</v>
      </c>
      <c r="E101" s="46">
        <f t="shared" si="1"/>
        <v>15913</v>
      </c>
      <c r="H101" s="73"/>
      <c r="I101" s="73"/>
    </row>
    <row r="102" spans="2:9" ht="15.5" x14ac:dyDescent="0.35">
      <c r="B102" s="44" t="s">
        <v>167</v>
      </c>
      <c r="C102" s="45">
        <v>9765.2000000000007</v>
      </c>
      <c r="D102" s="45">
        <v>6618.4</v>
      </c>
      <c r="E102" s="46">
        <f t="shared" si="1"/>
        <v>16383.6</v>
      </c>
      <c r="H102" s="73"/>
      <c r="I102" s="73"/>
    </row>
    <row r="103" spans="2:9" ht="15.5" x14ac:dyDescent="0.35">
      <c r="B103" s="44" t="s">
        <v>168</v>
      </c>
      <c r="C103" s="45">
        <v>10223.700000000001</v>
      </c>
      <c r="D103" s="45">
        <v>6679.7</v>
      </c>
      <c r="E103" s="46">
        <f t="shared" si="1"/>
        <v>16903.400000000001</v>
      </c>
      <c r="H103" s="73"/>
      <c r="I103" s="73"/>
    </row>
    <row r="104" spans="2:9" ht="15.5" x14ac:dyDescent="0.35">
      <c r="B104" s="44" t="s">
        <v>179</v>
      </c>
      <c r="C104" s="45">
        <v>9886.4</v>
      </c>
      <c r="D104" s="45">
        <v>6504.8</v>
      </c>
      <c r="E104" s="46">
        <f t="shared" si="1"/>
        <v>16391.2</v>
      </c>
      <c r="H104" s="73"/>
      <c r="I104" s="73"/>
    </row>
    <row r="105" spans="2:9" ht="15.5" x14ac:dyDescent="0.35">
      <c r="B105" s="44" t="s">
        <v>180</v>
      </c>
      <c r="C105" s="45">
        <v>8408.7000000000007</v>
      </c>
      <c r="D105" s="45">
        <v>6512</v>
      </c>
      <c r="E105" s="46">
        <f t="shared" si="1"/>
        <v>14920.7</v>
      </c>
      <c r="H105" s="73"/>
      <c r="I105" s="73"/>
    </row>
    <row r="106" spans="2:9" ht="15.5" x14ac:dyDescent="0.35">
      <c r="B106" s="44" t="s">
        <v>181</v>
      </c>
      <c r="C106" s="45">
        <v>7602.2</v>
      </c>
      <c r="D106" s="45">
        <v>6414.2</v>
      </c>
      <c r="E106" s="46">
        <f t="shared" si="1"/>
        <v>14016.4</v>
      </c>
      <c r="H106" s="73"/>
      <c r="I106" s="73"/>
    </row>
    <row r="107" spans="2:9" ht="15.5" x14ac:dyDescent="0.35">
      <c r="B107" s="44" t="s">
        <v>182</v>
      </c>
      <c r="C107" s="45">
        <v>7502.1</v>
      </c>
      <c r="D107" s="45">
        <v>6509.3</v>
      </c>
      <c r="E107" s="46">
        <f t="shared" si="1"/>
        <v>14011.400000000001</v>
      </c>
      <c r="H107" s="73"/>
      <c r="I107" s="73"/>
    </row>
    <row r="108" spans="2:9" ht="15.5" x14ac:dyDescent="0.35">
      <c r="B108" s="44" t="s">
        <v>183</v>
      </c>
      <c r="C108" s="45">
        <v>7203.7</v>
      </c>
      <c r="D108" s="45">
        <v>6553.1</v>
      </c>
      <c r="E108" s="46">
        <f t="shared" si="1"/>
        <v>13756.8</v>
      </c>
      <c r="H108" s="73"/>
      <c r="I108" s="73"/>
    </row>
    <row r="109" spans="2:9" ht="15.5" x14ac:dyDescent="0.35">
      <c r="B109" s="44" t="s">
        <v>184</v>
      </c>
      <c r="C109" s="45">
        <v>8192.4</v>
      </c>
      <c r="D109" s="45">
        <v>6728.5</v>
      </c>
      <c r="E109" s="46">
        <f t="shared" si="1"/>
        <v>14920.9</v>
      </c>
      <c r="H109" s="73"/>
      <c r="I109" s="73"/>
    </row>
    <row r="110" spans="2:9" ht="15.5" x14ac:dyDescent="0.35">
      <c r="B110" s="44" t="s">
        <v>185</v>
      </c>
      <c r="C110" s="45">
        <v>8085.7</v>
      </c>
      <c r="D110" s="45">
        <v>6865.4</v>
      </c>
      <c r="E110" s="46">
        <f t="shared" si="1"/>
        <v>14951.099999999999</v>
      </c>
      <c r="H110" s="73"/>
      <c r="I110" s="73"/>
    </row>
    <row r="111" spans="2:9" ht="15.5" x14ac:dyDescent="0.35">
      <c r="B111" s="44" t="s">
        <v>186</v>
      </c>
      <c r="C111" s="45">
        <v>10492.2</v>
      </c>
      <c r="D111" s="45">
        <v>6925.1</v>
      </c>
      <c r="E111" s="46">
        <f t="shared" si="1"/>
        <v>17417.300000000003</v>
      </c>
      <c r="H111" s="73"/>
      <c r="I111" s="73"/>
    </row>
    <row r="112" spans="2:9" ht="15.5" x14ac:dyDescent="0.35">
      <c r="B112" s="44" t="s">
        <v>187</v>
      </c>
      <c r="C112" s="45">
        <v>8781.2999999999993</v>
      </c>
      <c r="D112" s="45">
        <v>6941.3</v>
      </c>
      <c r="E112" s="46">
        <f t="shared" si="1"/>
        <v>15722.599999999999</v>
      </c>
      <c r="H112" s="73"/>
      <c r="I112" s="73"/>
    </row>
    <row r="113" spans="1:14" ht="15.5" x14ac:dyDescent="0.35">
      <c r="B113" s="44" t="s">
        <v>170</v>
      </c>
      <c r="C113" s="45">
        <v>7862.6</v>
      </c>
      <c r="D113" s="45">
        <v>7018.9</v>
      </c>
      <c r="E113" s="46">
        <f t="shared" si="1"/>
        <v>14881.5</v>
      </c>
      <c r="H113" s="73"/>
      <c r="I113" s="73"/>
    </row>
    <row r="114" spans="1:14" ht="17.5" x14ac:dyDescent="0.35">
      <c r="B114" s="44" t="s">
        <v>193</v>
      </c>
      <c r="C114" s="45">
        <v>7285.2</v>
      </c>
      <c r="D114" s="45">
        <v>7196.4</v>
      </c>
      <c r="E114" s="46">
        <f t="shared" si="1"/>
        <v>14481.599999999999</v>
      </c>
      <c r="H114" s="73"/>
      <c r="I114" s="73"/>
    </row>
    <row r="115" spans="1:14" ht="15.5" x14ac:dyDescent="0.35">
      <c r="B115" s="44" t="s">
        <v>171</v>
      </c>
      <c r="C115" s="45">
        <v>7827.7</v>
      </c>
      <c r="D115" s="45">
        <v>7316.1</v>
      </c>
      <c r="E115" s="46">
        <f t="shared" si="1"/>
        <v>15143.8</v>
      </c>
      <c r="H115" s="73"/>
      <c r="I115" s="73"/>
    </row>
    <row r="116" spans="1:14" ht="15.5" x14ac:dyDescent="0.35">
      <c r="B116" s="44" t="s">
        <v>173</v>
      </c>
      <c r="C116" s="45">
        <v>8279.5</v>
      </c>
      <c r="D116" s="45">
        <v>7364.5</v>
      </c>
      <c r="E116" s="46">
        <f t="shared" si="1"/>
        <v>15644</v>
      </c>
      <c r="H116" s="73"/>
      <c r="I116" s="73"/>
    </row>
    <row r="117" spans="1:14" ht="15.5" x14ac:dyDescent="0.35">
      <c r="B117" s="44" t="s">
        <v>177</v>
      </c>
      <c r="C117" s="45">
        <v>7936.6</v>
      </c>
      <c r="D117" s="45">
        <v>7291.7</v>
      </c>
      <c r="E117" s="46">
        <f t="shared" si="1"/>
        <v>15228.3</v>
      </c>
      <c r="H117" s="73"/>
      <c r="I117" s="73"/>
    </row>
    <row r="118" spans="1:14" ht="15.5" x14ac:dyDescent="0.35">
      <c r="A118"/>
      <c r="B118" s="44" t="s">
        <v>178</v>
      </c>
      <c r="C118" s="45">
        <v>8240.9364849226167</v>
      </c>
      <c r="D118" s="45">
        <v>7182.8502495499934</v>
      </c>
      <c r="E118" s="46">
        <f t="shared" si="1"/>
        <v>15423.786734472611</v>
      </c>
      <c r="H118" s="73"/>
      <c r="I118" s="73"/>
    </row>
    <row r="119" spans="1:14" ht="15.5" x14ac:dyDescent="0.35">
      <c r="A119"/>
      <c r="B119" s="44" t="s">
        <v>188</v>
      </c>
      <c r="C119" s="45">
        <v>9112.4</v>
      </c>
      <c r="D119" s="45">
        <v>6891</v>
      </c>
      <c r="E119" s="46">
        <f t="shared" si="1"/>
        <v>16003.4</v>
      </c>
      <c r="H119" s="73"/>
      <c r="I119" s="73"/>
    </row>
    <row r="120" spans="1:14" ht="15.5" x14ac:dyDescent="0.35">
      <c r="A120"/>
      <c r="B120" s="44" t="s">
        <v>189</v>
      </c>
      <c r="C120" s="45">
        <v>11336.141740288545</v>
      </c>
      <c r="D120" s="45">
        <v>6593.9082257726022</v>
      </c>
      <c r="E120" s="46">
        <f t="shared" si="1"/>
        <v>17930.049966061146</v>
      </c>
      <c r="H120" s="73"/>
      <c r="I120" s="73"/>
    </row>
    <row r="121" spans="1:14" ht="17.5" x14ac:dyDescent="0.35">
      <c r="A121"/>
      <c r="B121" s="44" t="s">
        <v>190</v>
      </c>
      <c r="C121" s="45">
        <v>12273.824426497877</v>
      </c>
      <c r="D121" s="45">
        <v>6384.3129577711934</v>
      </c>
      <c r="E121" s="46">
        <f t="shared" si="1"/>
        <v>18658.13738426907</v>
      </c>
      <c r="H121" s="73"/>
      <c r="I121" s="73"/>
    </row>
    <row r="122" spans="1:14" ht="17.5" x14ac:dyDescent="0.35">
      <c r="A122"/>
      <c r="B122" s="44" t="s">
        <v>191</v>
      </c>
      <c r="C122" s="45">
        <v>12757.7</v>
      </c>
      <c r="D122" s="45">
        <v>6123.3</v>
      </c>
      <c r="E122" s="46">
        <f t="shared" si="1"/>
        <v>18881</v>
      </c>
      <c r="H122" s="73"/>
      <c r="I122" s="73"/>
    </row>
    <row r="123" spans="1:14" ht="15.5" x14ac:dyDescent="0.35">
      <c r="A123"/>
      <c r="B123" s="44" t="s">
        <v>192</v>
      </c>
      <c r="C123" s="45">
        <v>10844.8</v>
      </c>
      <c r="D123" s="45">
        <v>6252.9</v>
      </c>
      <c r="E123" s="46">
        <f t="shared" si="1"/>
        <v>17097.699999999997</v>
      </c>
      <c r="H123" s="73"/>
      <c r="I123" s="73"/>
    </row>
    <row r="124" spans="1:14" ht="15.5" x14ac:dyDescent="0.35">
      <c r="A124"/>
      <c r="B124" s="44" t="s">
        <v>196</v>
      </c>
      <c r="C124" s="45">
        <v>12329.4</v>
      </c>
      <c r="D124" s="45">
        <v>6409.1</v>
      </c>
      <c r="E124" s="46">
        <f t="shared" si="1"/>
        <v>18738.5</v>
      </c>
      <c r="H124" s="73"/>
      <c r="I124" s="73"/>
    </row>
    <row r="125" spans="1:14" ht="15.5" x14ac:dyDescent="0.35">
      <c r="A125"/>
      <c r="B125" s="44" t="s">
        <v>201</v>
      </c>
      <c r="C125" s="45">
        <v>10362.1</v>
      </c>
      <c r="D125" s="45">
        <v>6580.8</v>
      </c>
      <c r="E125" s="46">
        <f t="shared" si="1"/>
        <v>16942.900000000001</v>
      </c>
      <c r="H125" s="73"/>
      <c r="I125" s="73"/>
    </row>
    <row r="126" spans="1:14" ht="17.5" x14ac:dyDescent="0.35">
      <c r="A126"/>
      <c r="B126" s="44" t="s">
        <v>214</v>
      </c>
      <c r="C126" s="45">
        <v>12132</v>
      </c>
      <c r="D126" s="45">
        <v>6754.4</v>
      </c>
      <c r="E126" s="46">
        <f t="shared" si="1"/>
        <v>18886.400000000001</v>
      </c>
      <c r="H126" s="73"/>
      <c r="I126" s="73"/>
    </row>
    <row r="127" spans="1:14" ht="17.5" x14ac:dyDescent="0.35">
      <c r="A127"/>
      <c r="B127" s="44" t="s">
        <v>215</v>
      </c>
      <c r="C127" s="45">
        <v>12542.3</v>
      </c>
      <c r="D127" s="45">
        <v>7056.4</v>
      </c>
      <c r="E127" s="46">
        <f t="shared" si="1"/>
        <v>19598.699999999997</v>
      </c>
      <c r="G127" s="75"/>
      <c r="H127" s="75"/>
      <c r="I127" s="75"/>
      <c r="J127" s="72"/>
      <c r="K127" s="72"/>
      <c r="L127" s="76"/>
      <c r="M127" s="76"/>
      <c r="N127" s="76"/>
    </row>
    <row r="128" spans="1:14" ht="17.5" x14ac:dyDescent="0.35">
      <c r="A128"/>
      <c r="B128" s="44" t="s">
        <v>216</v>
      </c>
      <c r="C128" s="45">
        <v>12738.2</v>
      </c>
      <c r="D128" s="45">
        <v>7169.2</v>
      </c>
      <c r="E128" s="46">
        <f t="shared" si="1"/>
        <v>19907.400000000001</v>
      </c>
      <c r="G128" s="75"/>
      <c r="H128" s="75"/>
      <c r="I128" s="75"/>
      <c r="J128" s="72"/>
      <c r="K128" s="72"/>
      <c r="L128" s="76"/>
      <c r="M128" s="76"/>
      <c r="N128" s="76"/>
    </row>
    <row r="129" spans="1:14" ht="17.5" x14ac:dyDescent="0.35">
      <c r="A129"/>
      <c r="B129" s="44" t="s">
        <v>209</v>
      </c>
      <c r="C129" s="60">
        <v>12153.6</v>
      </c>
      <c r="D129" s="60">
        <v>7231.2</v>
      </c>
      <c r="E129" s="46">
        <f t="shared" si="1"/>
        <v>19384.8</v>
      </c>
      <c r="G129" s="75"/>
      <c r="H129" s="75"/>
      <c r="I129" s="75"/>
      <c r="J129" s="72"/>
      <c r="K129" s="72"/>
      <c r="L129" s="76"/>
      <c r="M129" s="76"/>
      <c r="N129" s="76"/>
    </row>
    <row r="130" spans="1:14" ht="17.5" x14ac:dyDescent="0.35">
      <c r="A130"/>
      <c r="B130" s="44" t="s">
        <v>217</v>
      </c>
      <c r="C130" s="60">
        <v>12182.6</v>
      </c>
      <c r="D130" s="60">
        <v>7207.1</v>
      </c>
      <c r="E130" s="46">
        <f t="shared" si="1"/>
        <v>19389.7</v>
      </c>
      <c r="G130" s="75"/>
      <c r="H130" s="75"/>
      <c r="I130" s="75"/>
      <c r="J130" s="72"/>
      <c r="K130" s="72"/>
      <c r="L130" s="76"/>
      <c r="M130" s="76"/>
      <c r="N130" s="76"/>
    </row>
    <row r="131" spans="1:14" ht="17.5" x14ac:dyDescent="0.35">
      <c r="A131"/>
      <c r="B131" s="44" t="s">
        <v>218</v>
      </c>
      <c r="C131" s="60">
        <v>13112.1</v>
      </c>
      <c r="D131" s="60">
        <v>7141.5999999999995</v>
      </c>
      <c r="E131" s="46">
        <f t="shared" si="1"/>
        <v>20253.7</v>
      </c>
      <c r="G131" s="75"/>
      <c r="H131" s="75"/>
      <c r="I131" s="75"/>
      <c r="J131" s="72"/>
      <c r="K131" s="72"/>
      <c r="L131" s="76"/>
      <c r="M131" s="76"/>
      <c r="N131" s="76"/>
    </row>
    <row r="132" spans="1:14" ht="17.5" x14ac:dyDescent="0.35">
      <c r="A132"/>
      <c r="B132" s="59" t="s">
        <v>226</v>
      </c>
      <c r="C132" s="60">
        <v>13415.4</v>
      </c>
      <c r="D132" s="60">
        <v>7096.0999999999995</v>
      </c>
      <c r="E132" s="61">
        <f t="shared" si="1"/>
        <v>20511.5</v>
      </c>
      <c r="G132" s="75"/>
      <c r="H132" s="75"/>
      <c r="I132" s="75"/>
      <c r="J132" s="72"/>
      <c r="K132" s="72"/>
      <c r="L132" s="76"/>
      <c r="M132" s="76"/>
      <c r="N132" s="76"/>
    </row>
    <row r="133" spans="1:14" ht="15.5" x14ac:dyDescent="0.35">
      <c r="A133"/>
      <c r="B133" s="64" t="s">
        <v>225</v>
      </c>
      <c r="C133" s="65">
        <v>13031.2</v>
      </c>
      <c r="D133" s="65">
        <v>7117.7000000000007</v>
      </c>
      <c r="E133" s="66">
        <f t="shared" si="1"/>
        <v>20148.900000000001</v>
      </c>
      <c r="G133" s="75"/>
      <c r="H133" s="75"/>
      <c r="I133" s="75"/>
      <c r="J133" s="72"/>
      <c r="K133" s="72"/>
      <c r="L133" s="76"/>
      <c r="M133" s="76"/>
      <c r="N133" s="76"/>
    </row>
    <row r="134" spans="1:14" ht="15.5" x14ac:dyDescent="0.35">
      <c r="A134"/>
      <c r="B134" s="59" t="s">
        <v>229</v>
      </c>
      <c r="C134" s="60">
        <v>12975</v>
      </c>
      <c r="D134" s="60">
        <v>7129.8</v>
      </c>
      <c r="E134" s="61">
        <f t="shared" si="1"/>
        <v>20104.8</v>
      </c>
      <c r="G134" s="75"/>
      <c r="H134" s="75"/>
      <c r="I134" s="75"/>
      <c r="J134" s="72"/>
      <c r="K134" s="72"/>
      <c r="L134" s="76"/>
      <c r="M134" s="76"/>
      <c r="N134" s="76"/>
    </row>
    <row r="135" spans="1:14" ht="15.5" x14ac:dyDescent="0.35">
      <c r="A135"/>
      <c r="B135" s="59" t="s">
        <v>230</v>
      </c>
      <c r="C135" s="60">
        <v>13493.3</v>
      </c>
      <c r="D135" s="60">
        <v>7110.2</v>
      </c>
      <c r="E135" s="61">
        <f t="shared" si="1"/>
        <v>20603.5</v>
      </c>
      <c r="G135" s="75"/>
      <c r="H135" s="75"/>
      <c r="I135" s="75"/>
      <c r="J135" s="72"/>
      <c r="K135" s="72"/>
      <c r="L135" s="76"/>
      <c r="M135" s="76"/>
      <c r="N135" s="76"/>
    </row>
    <row r="136" spans="1:14" ht="15.5" x14ac:dyDescent="0.35">
      <c r="A136"/>
      <c r="B136" s="59" t="s">
        <v>231</v>
      </c>
      <c r="C136" s="60">
        <v>15597.900000000001</v>
      </c>
      <c r="D136" s="60">
        <v>7091.8</v>
      </c>
      <c r="E136" s="61">
        <f t="shared" ref="E136:E140" si="2">SUM(C136:D136)</f>
        <v>22689.7</v>
      </c>
      <c r="G136" s="75"/>
      <c r="H136" s="75"/>
      <c r="I136" s="75"/>
      <c r="J136" s="72"/>
      <c r="K136" s="72"/>
      <c r="L136" s="76"/>
      <c r="M136" s="76"/>
      <c r="N136" s="76"/>
    </row>
    <row r="137" spans="1:14" ht="15.5" x14ac:dyDescent="0.35">
      <c r="A137"/>
      <c r="B137" s="59" t="s">
        <v>233</v>
      </c>
      <c r="C137" s="60">
        <v>16139.3</v>
      </c>
      <c r="D137" s="60">
        <v>7133.9</v>
      </c>
      <c r="E137" s="61">
        <f t="shared" si="2"/>
        <v>23273.199999999997</v>
      </c>
      <c r="G137" s="75"/>
      <c r="H137" s="75"/>
      <c r="I137" s="75"/>
      <c r="J137" s="72"/>
      <c r="K137" s="72"/>
      <c r="L137" s="76"/>
      <c r="M137" s="76"/>
      <c r="N137" s="76"/>
    </row>
    <row r="138" spans="1:14" ht="17.5" x14ac:dyDescent="0.35">
      <c r="A138"/>
      <c r="B138" s="59" t="s">
        <v>236</v>
      </c>
      <c r="C138" s="60">
        <v>17298.599999999999</v>
      </c>
      <c r="D138" s="60">
        <v>7099</v>
      </c>
      <c r="E138" s="61">
        <f t="shared" si="2"/>
        <v>24397.599999999999</v>
      </c>
      <c r="G138" s="75"/>
      <c r="H138" s="75"/>
      <c r="I138" s="75"/>
      <c r="J138" s="72"/>
      <c r="K138" s="72"/>
      <c r="L138" s="76"/>
      <c r="M138" s="76"/>
      <c r="N138" s="76"/>
    </row>
    <row r="139" spans="1:14" ht="17.5" x14ac:dyDescent="0.35">
      <c r="A139"/>
      <c r="B139" s="59" t="s">
        <v>242</v>
      </c>
      <c r="C139" s="60">
        <v>17845.5</v>
      </c>
      <c r="D139" s="60">
        <v>6931</v>
      </c>
      <c r="E139" s="61">
        <f t="shared" si="2"/>
        <v>24776.5</v>
      </c>
      <c r="G139" s="75"/>
      <c r="H139" s="75"/>
      <c r="I139" s="75"/>
      <c r="J139" s="72"/>
      <c r="K139" s="72"/>
      <c r="L139" s="76"/>
      <c r="M139" s="76"/>
      <c r="N139" s="76"/>
    </row>
    <row r="140" spans="1:14" ht="17.5" x14ac:dyDescent="0.35">
      <c r="A140"/>
      <c r="B140" s="59" t="s">
        <v>243</v>
      </c>
      <c r="C140" s="60">
        <v>20073.8</v>
      </c>
      <c r="D140" s="60">
        <v>6994</v>
      </c>
      <c r="E140" s="61">
        <f t="shared" si="2"/>
        <v>27067.8</v>
      </c>
      <c r="G140" s="75"/>
      <c r="H140" s="75"/>
      <c r="I140" s="75"/>
      <c r="J140" s="72"/>
      <c r="K140" s="72"/>
      <c r="L140" s="76"/>
      <c r="M140" s="76"/>
      <c r="N140" s="76"/>
    </row>
    <row r="141" spans="1:14" ht="17.5" x14ac:dyDescent="0.35">
      <c r="A141"/>
      <c r="B141" s="59" t="s">
        <v>244</v>
      </c>
      <c r="C141" s="60">
        <v>19253.5</v>
      </c>
      <c r="D141" s="60">
        <v>6729.6</v>
      </c>
      <c r="E141" s="61">
        <f t="shared" ref="E141:E146" si="3">SUM(C141:D141)</f>
        <v>25983.1</v>
      </c>
      <c r="G141" s="75"/>
      <c r="H141" s="75"/>
      <c r="I141" s="75"/>
      <c r="J141" s="72"/>
      <c r="K141" s="72"/>
      <c r="L141" s="76"/>
      <c r="M141" s="76"/>
      <c r="N141" s="76"/>
    </row>
    <row r="142" spans="1:14" ht="15.5" x14ac:dyDescent="0.35">
      <c r="A142"/>
      <c r="B142" s="59" t="s">
        <v>238</v>
      </c>
      <c r="C142" s="60">
        <v>17199.599999999999</v>
      </c>
      <c r="D142" s="60">
        <v>6629.5999999999995</v>
      </c>
      <c r="E142" s="61">
        <f t="shared" si="3"/>
        <v>23829.199999999997</v>
      </c>
      <c r="G142" s="75"/>
      <c r="H142" s="75"/>
      <c r="I142" s="75"/>
      <c r="J142" s="72"/>
      <c r="K142" s="72"/>
      <c r="L142" s="76"/>
      <c r="M142" s="76"/>
      <c r="N142" s="76"/>
    </row>
    <row r="143" spans="1:14" ht="15.5" x14ac:dyDescent="0.35">
      <c r="A143"/>
      <c r="B143" s="59" t="s">
        <v>239</v>
      </c>
      <c r="C143" s="60">
        <v>15966.3</v>
      </c>
      <c r="D143" s="60">
        <v>6363.1</v>
      </c>
      <c r="E143" s="61">
        <f t="shared" si="3"/>
        <v>22329.4</v>
      </c>
      <c r="G143" s="75"/>
      <c r="H143" s="75"/>
      <c r="I143" s="75"/>
      <c r="J143" s="72"/>
      <c r="K143" s="72"/>
      <c r="L143" s="76"/>
      <c r="M143" s="76"/>
      <c r="N143" s="76"/>
    </row>
    <row r="144" spans="1:14" ht="15.5" x14ac:dyDescent="0.35">
      <c r="A144"/>
      <c r="B144" s="59" t="s">
        <v>240</v>
      </c>
      <c r="C144" s="60">
        <v>17686</v>
      </c>
      <c r="D144" s="60">
        <v>6196.6</v>
      </c>
      <c r="E144" s="61">
        <f t="shared" si="3"/>
        <v>23882.6</v>
      </c>
      <c r="G144" s="75"/>
      <c r="H144" s="75"/>
      <c r="I144" s="75"/>
      <c r="J144" s="72"/>
      <c r="K144" s="72"/>
      <c r="L144" s="76"/>
      <c r="M144" s="76"/>
      <c r="N144" s="76"/>
    </row>
    <row r="145" spans="1:14" ht="15.5" x14ac:dyDescent="0.35">
      <c r="A145"/>
      <c r="B145" s="59" t="s">
        <v>245</v>
      </c>
      <c r="C145" s="60">
        <v>16607.8</v>
      </c>
      <c r="D145" s="60">
        <v>6228.2</v>
      </c>
      <c r="E145" s="61">
        <f t="shared" si="3"/>
        <v>22836</v>
      </c>
      <c r="G145" s="75"/>
      <c r="H145" s="75"/>
      <c r="I145" s="75"/>
      <c r="J145" s="72"/>
      <c r="K145" s="72"/>
      <c r="L145" s="76"/>
      <c r="M145" s="76"/>
      <c r="N145" s="76"/>
    </row>
    <row r="146" spans="1:14" ht="15.5" x14ac:dyDescent="0.35">
      <c r="A146"/>
      <c r="B146" s="59" t="s">
        <v>246</v>
      </c>
      <c r="C146" s="60">
        <v>16386.2</v>
      </c>
      <c r="D146" s="60">
        <v>6251.6</v>
      </c>
      <c r="E146" s="61">
        <f t="shared" si="3"/>
        <v>22637.800000000003</v>
      </c>
      <c r="G146" s="75"/>
      <c r="H146" s="75"/>
      <c r="I146" s="75"/>
      <c r="J146" s="72"/>
      <c r="K146" s="72"/>
      <c r="L146" s="76"/>
      <c r="M146" s="76"/>
      <c r="N146" s="76"/>
    </row>
    <row r="147" spans="1:14" ht="15.5" x14ac:dyDescent="0.35">
      <c r="A147"/>
      <c r="B147" s="59" t="s">
        <v>247</v>
      </c>
      <c r="C147" s="60">
        <v>11425.1</v>
      </c>
      <c r="D147" s="60">
        <v>6001.3</v>
      </c>
      <c r="E147" s="61">
        <f t="shared" ref="E147:E153" si="4">SUM(C147:D147)</f>
        <v>17426.400000000001</v>
      </c>
      <c r="G147" s="75"/>
      <c r="H147" s="75"/>
      <c r="I147" s="75"/>
      <c r="J147" s="72"/>
      <c r="K147" s="72"/>
      <c r="L147" s="76"/>
      <c r="M147" s="76"/>
      <c r="N147" s="76"/>
    </row>
    <row r="148" spans="1:14" ht="15.5" x14ac:dyDescent="0.35">
      <c r="A148"/>
      <c r="B148" s="59" t="s">
        <v>248</v>
      </c>
      <c r="C148" s="60">
        <v>10498.9</v>
      </c>
      <c r="D148" s="60">
        <v>5907.2</v>
      </c>
      <c r="E148" s="61">
        <f t="shared" si="4"/>
        <v>16406.099999999999</v>
      </c>
      <c r="G148" s="75"/>
      <c r="H148" s="75"/>
      <c r="I148" s="75"/>
      <c r="J148" s="72"/>
      <c r="K148" s="72"/>
      <c r="L148" s="76"/>
      <c r="M148" s="76"/>
      <c r="N148" s="76"/>
    </row>
    <row r="149" spans="1:14" ht="17.5" x14ac:dyDescent="0.35">
      <c r="A149"/>
      <c r="B149" s="59" t="s">
        <v>255</v>
      </c>
      <c r="C149" s="60">
        <v>9397</v>
      </c>
      <c r="D149" s="60">
        <v>5736.8</v>
      </c>
      <c r="E149" s="61">
        <f t="shared" si="4"/>
        <v>15133.8</v>
      </c>
      <c r="G149" s="75"/>
      <c r="H149" s="75"/>
      <c r="I149" s="75"/>
      <c r="J149" s="72"/>
      <c r="K149" s="72"/>
      <c r="L149" s="76"/>
      <c r="M149" s="76"/>
      <c r="N149" s="76"/>
    </row>
    <row r="150" spans="1:14" ht="17.5" x14ac:dyDescent="0.35">
      <c r="A150"/>
      <c r="B150" s="59" t="s">
        <v>256</v>
      </c>
      <c r="C150" s="60">
        <v>9814.6999999999989</v>
      </c>
      <c r="D150" s="60">
        <v>5635.2</v>
      </c>
      <c r="E150" s="61">
        <f t="shared" si="4"/>
        <v>15449.899999999998</v>
      </c>
      <c r="G150" s="75"/>
      <c r="H150" s="75"/>
      <c r="I150" s="75"/>
      <c r="J150" s="72"/>
      <c r="K150" s="72"/>
      <c r="L150" s="76"/>
      <c r="M150" s="76"/>
      <c r="N150" s="76"/>
    </row>
    <row r="151" spans="1:14" ht="17.5" x14ac:dyDescent="0.35">
      <c r="A151"/>
      <c r="B151" s="59" t="s">
        <v>257</v>
      </c>
      <c r="C151" s="60">
        <v>8395</v>
      </c>
      <c r="D151" s="60">
        <v>5553.7</v>
      </c>
      <c r="E151" s="61">
        <f t="shared" si="4"/>
        <v>13948.7</v>
      </c>
      <c r="G151" s="75"/>
      <c r="H151" s="75"/>
      <c r="I151" s="75"/>
      <c r="J151" s="72"/>
      <c r="K151" s="72"/>
      <c r="L151" s="76"/>
      <c r="M151" s="76"/>
      <c r="N151" s="76"/>
    </row>
    <row r="152" spans="1:14" ht="17.5" x14ac:dyDescent="0.35">
      <c r="A152"/>
      <c r="B152" s="59" t="s">
        <v>258</v>
      </c>
      <c r="C152" s="60">
        <v>8805.2000000000007</v>
      </c>
      <c r="D152" s="60">
        <v>5427.6</v>
      </c>
      <c r="E152" s="61">
        <f t="shared" si="4"/>
        <v>14232.800000000001</v>
      </c>
      <c r="G152" s="75"/>
      <c r="H152" s="75"/>
      <c r="I152" s="75"/>
      <c r="J152" s="72"/>
      <c r="K152" s="72"/>
      <c r="L152" s="76"/>
      <c r="M152" s="76"/>
      <c r="N152" s="76"/>
    </row>
    <row r="153" spans="1:14" ht="17.5" x14ac:dyDescent="0.35">
      <c r="A153"/>
      <c r="B153" s="59" t="s">
        <v>261</v>
      </c>
      <c r="C153" s="60">
        <v>7859.7</v>
      </c>
      <c r="D153" s="60">
        <v>5432.3</v>
      </c>
      <c r="E153" s="61">
        <f t="shared" si="4"/>
        <v>13292</v>
      </c>
      <c r="G153" s="75"/>
      <c r="H153" s="75"/>
      <c r="I153" s="75"/>
      <c r="J153" s="72"/>
      <c r="K153" s="72"/>
      <c r="L153" s="76"/>
      <c r="M153" s="76"/>
      <c r="N153" s="76"/>
    </row>
    <row r="154" spans="1:14" ht="17.5" x14ac:dyDescent="0.35">
      <c r="A154"/>
      <c r="B154" s="59" t="s">
        <v>260</v>
      </c>
      <c r="C154" s="60">
        <v>8759.7999999999993</v>
      </c>
      <c r="D154" s="60">
        <v>5231.6000000000004</v>
      </c>
      <c r="E154" s="61">
        <f t="shared" ref="E154:E164" si="5">SUM(C154:D154)</f>
        <v>13991.4</v>
      </c>
      <c r="G154" s="75"/>
      <c r="H154" s="75"/>
      <c r="I154" s="75"/>
      <c r="J154" s="72"/>
      <c r="K154" s="72"/>
      <c r="L154" s="76"/>
      <c r="M154" s="76"/>
      <c r="N154" s="76"/>
    </row>
    <row r="155" spans="1:14" ht="17.5" x14ac:dyDescent="0.35">
      <c r="A155"/>
      <c r="B155" s="59" t="s">
        <v>263</v>
      </c>
      <c r="C155" s="60">
        <v>7722.3</v>
      </c>
      <c r="D155" s="60">
        <v>5298.1</v>
      </c>
      <c r="E155" s="61">
        <f t="shared" si="5"/>
        <v>13020.400000000001</v>
      </c>
      <c r="G155" s="75"/>
      <c r="H155" s="75"/>
      <c r="I155" s="75"/>
      <c r="J155" s="72"/>
      <c r="K155" s="72"/>
      <c r="L155" s="76"/>
      <c r="M155" s="76"/>
      <c r="N155" s="76"/>
    </row>
    <row r="156" spans="1:14" ht="15.5" x14ac:dyDescent="0.35">
      <c r="A156"/>
      <c r="B156" s="59" t="s">
        <v>262</v>
      </c>
      <c r="C156" s="60">
        <v>5585.6</v>
      </c>
      <c r="D156" s="60">
        <v>5259.6</v>
      </c>
      <c r="E156" s="61">
        <f t="shared" si="5"/>
        <v>10845.2</v>
      </c>
      <c r="G156" s="75"/>
      <c r="H156" s="75"/>
      <c r="I156" s="75"/>
      <c r="J156" s="72"/>
      <c r="K156" s="72"/>
      <c r="L156" s="76"/>
      <c r="M156" s="76"/>
      <c r="N156" s="76"/>
    </row>
    <row r="157" spans="1:14" ht="17.5" x14ac:dyDescent="0.35">
      <c r="A157"/>
      <c r="B157" s="59" t="s">
        <v>265</v>
      </c>
      <c r="C157" s="60">
        <v>3110.2</v>
      </c>
      <c r="D157" s="60">
        <v>5059.4000000000005</v>
      </c>
      <c r="E157" s="61">
        <f t="shared" si="5"/>
        <v>8169.6</v>
      </c>
      <c r="G157" s="75"/>
      <c r="H157" s="75"/>
      <c r="I157" s="75"/>
      <c r="J157" s="72"/>
      <c r="K157" s="72"/>
      <c r="L157" s="76"/>
      <c r="M157" s="76"/>
      <c r="N157" s="76"/>
    </row>
    <row r="158" spans="1:14" ht="17.5" x14ac:dyDescent="0.35">
      <c r="A158"/>
      <c r="B158" s="59" t="s">
        <v>269</v>
      </c>
      <c r="C158" s="60">
        <v>3864</v>
      </c>
      <c r="D158" s="60">
        <v>4887.0999999999995</v>
      </c>
      <c r="E158" s="61">
        <f t="shared" si="5"/>
        <v>8751.0999999999985</v>
      </c>
      <c r="G158" s="75"/>
      <c r="H158" s="75"/>
      <c r="I158" s="75"/>
      <c r="J158" s="72"/>
      <c r="K158" s="72"/>
      <c r="L158" s="76"/>
      <c r="M158" s="76"/>
      <c r="N158" s="76"/>
    </row>
    <row r="159" spans="1:14" ht="15.5" x14ac:dyDescent="0.35">
      <c r="A159"/>
      <c r="B159" s="59" t="s">
        <v>268</v>
      </c>
      <c r="C159" s="60">
        <v>4207.9000000000005</v>
      </c>
      <c r="D159" s="60">
        <v>4955.6000000000004</v>
      </c>
      <c r="E159" s="61">
        <f t="shared" si="5"/>
        <v>9163.5</v>
      </c>
      <c r="G159" s="75"/>
      <c r="H159" s="75"/>
      <c r="I159" s="75"/>
      <c r="J159" s="72"/>
      <c r="K159" s="72"/>
      <c r="L159" s="76"/>
      <c r="M159" s="76"/>
      <c r="N159" s="76"/>
    </row>
    <row r="160" spans="1:14" ht="15.5" x14ac:dyDescent="0.35">
      <c r="A160"/>
      <c r="B160" s="59" t="s">
        <v>271</v>
      </c>
      <c r="C160" s="60">
        <v>4458.3</v>
      </c>
      <c r="D160" s="60">
        <v>4998.6000000000004</v>
      </c>
      <c r="E160" s="61">
        <f t="shared" si="5"/>
        <v>9456.9000000000015</v>
      </c>
      <c r="G160" s="75"/>
      <c r="H160" s="75"/>
      <c r="I160" s="75"/>
      <c r="J160" s="72"/>
      <c r="K160" s="72"/>
      <c r="L160" s="76"/>
      <c r="M160" s="76"/>
      <c r="N160" s="76"/>
    </row>
    <row r="161" spans="1:14" ht="15.5" x14ac:dyDescent="0.35">
      <c r="A161"/>
      <c r="B161" s="59" t="s">
        <v>273</v>
      </c>
      <c r="C161" s="60">
        <v>3679.1</v>
      </c>
      <c r="D161" s="60">
        <v>4848.6000000000004</v>
      </c>
      <c r="E161" s="61">
        <f t="shared" si="5"/>
        <v>8527.7000000000007</v>
      </c>
      <c r="G161" s="75"/>
      <c r="H161" s="75"/>
      <c r="I161" s="75"/>
      <c r="J161" s="72"/>
      <c r="K161" s="72"/>
      <c r="L161" s="76"/>
      <c r="M161" s="76"/>
      <c r="N161" s="76"/>
    </row>
    <row r="162" spans="1:14" ht="17.5" x14ac:dyDescent="0.35">
      <c r="A162"/>
      <c r="B162" s="59" t="s">
        <v>287</v>
      </c>
      <c r="C162" s="60">
        <v>4445.1000000000004</v>
      </c>
      <c r="D162" s="60">
        <v>4714.8999999999996</v>
      </c>
      <c r="E162" s="61">
        <f t="shared" si="5"/>
        <v>9160</v>
      </c>
      <c r="G162" s="75"/>
      <c r="H162" s="75"/>
      <c r="I162" s="75"/>
      <c r="J162" s="72"/>
      <c r="K162" s="72"/>
      <c r="L162" s="76"/>
      <c r="M162" s="76"/>
      <c r="N162" s="76"/>
    </row>
    <row r="163" spans="1:14" ht="17.5" x14ac:dyDescent="0.35">
      <c r="A163"/>
      <c r="B163" s="59" t="s">
        <v>284</v>
      </c>
      <c r="C163" s="60">
        <v>8138.2000000000007</v>
      </c>
      <c r="D163" s="60">
        <v>4753.7000000000007</v>
      </c>
      <c r="E163" s="61">
        <f t="shared" si="5"/>
        <v>12891.900000000001</v>
      </c>
      <c r="G163" s="75"/>
      <c r="H163" s="75"/>
      <c r="I163" s="75"/>
      <c r="J163" s="72"/>
      <c r="K163" s="72"/>
      <c r="L163" s="76"/>
      <c r="M163" s="76"/>
      <c r="N163" s="76"/>
    </row>
    <row r="164" spans="1:14" ht="17.5" x14ac:dyDescent="0.35">
      <c r="A164"/>
      <c r="B164" s="59" t="s">
        <v>286</v>
      </c>
      <c r="C164" s="60">
        <v>7788.0000000000009</v>
      </c>
      <c r="D164" s="60">
        <v>4776</v>
      </c>
      <c r="E164" s="61">
        <f t="shared" si="5"/>
        <v>12564</v>
      </c>
      <c r="G164" s="75"/>
      <c r="H164" s="75"/>
      <c r="I164" s="75"/>
      <c r="J164" s="72"/>
      <c r="K164" s="72"/>
      <c r="L164" s="76"/>
      <c r="M164" s="76"/>
      <c r="N164" s="76"/>
    </row>
    <row r="165" spans="1:14" ht="17.5" x14ac:dyDescent="0.35">
      <c r="A165"/>
      <c r="B165" s="59" t="s">
        <v>290</v>
      </c>
      <c r="C165" s="60">
        <v>7615.4000000000005</v>
      </c>
      <c r="D165" s="60">
        <v>4777.2999999999993</v>
      </c>
      <c r="E165" s="61">
        <f t="shared" ref="E165" si="6">SUM(C165:D165)</f>
        <v>12392.7</v>
      </c>
      <c r="G165" s="75"/>
      <c r="H165" s="75"/>
      <c r="I165" s="75"/>
      <c r="J165" s="72"/>
      <c r="K165" s="72"/>
      <c r="L165" s="76"/>
      <c r="M165" s="76"/>
      <c r="N165" s="76"/>
    </row>
    <row r="166" spans="1:14" ht="17.5" x14ac:dyDescent="0.35">
      <c r="A166"/>
      <c r="B166" s="59" t="s">
        <v>292</v>
      </c>
      <c r="C166" s="60">
        <v>7473.1</v>
      </c>
      <c r="D166" s="60">
        <v>4560.3</v>
      </c>
      <c r="E166" s="61">
        <f t="shared" ref="E166:E167" si="7">SUM(C166:D166)</f>
        <v>12033.400000000001</v>
      </c>
      <c r="G166" s="75"/>
      <c r="H166" s="75"/>
      <c r="I166" s="75"/>
      <c r="J166" s="72"/>
      <c r="K166" s="72"/>
      <c r="L166" s="76"/>
      <c r="M166" s="76"/>
      <c r="N166" s="76"/>
    </row>
    <row r="167" spans="1:14" ht="17.5" x14ac:dyDescent="0.35">
      <c r="A167"/>
      <c r="B167" s="59" t="s">
        <v>291</v>
      </c>
      <c r="C167" s="60">
        <v>7007.5</v>
      </c>
      <c r="D167" s="60">
        <v>4471.7</v>
      </c>
      <c r="E167" s="61">
        <f t="shared" si="7"/>
        <v>11479.2</v>
      </c>
      <c r="G167" s="75"/>
      <c r="H167" s="75"/>
      <c r="I167" s="75"/>
      <c r="J167" s="72"/>
      <c r="K167" s="72"/>
      <c r="L167" s="76"/>
      <c r="M167" s="76"/>
      <c r="N167" s="76"/>
    </row>
    <row r="168" spans="1:14" ht="17.5" x14ac:dyDescent="0.35">
      <c r="A168"/>
      <c r="B168" s="59" t="s">
        <v>294</v>
      </c>
      <c r="C168" s="60">
        <v>8233.4</v>
      </c>
      <c r="D168" s="60">
        <v>4439.8</v>
      </c>
      <c r="E168" s="61">
        <f t="shared" ref="E168:E183" si="8">SUM(C168:D168)</f>
        <v>12673.2</v>
      </c>
      <c r="G168" s="75"/>
      <c r="H168" s="75"/>
      <c r="I168" s="75"/>
      <c r="J168" s="72"/>
      <c r="K168" s="72"/>
      <c r="L168" s="76"/>
      <c r="M168" s="76"/>
      <c r="N168" s="76"/>
    </row>
    <row r="169" spans="1:14" ht="17.5" x14ac:dyDescent="0.35">
      <c r="A169"/>
      <c r="B169" s="59" t="s">
        <v>295</v>
      </c>
      <c r="C169" s="60">
        <v>8161.8</v>
      </c>
      <c r="D169" s="60">
        <v>4432.3999999999996</v>
      </c>
      <c r="E169" s="61">
        <f t="shared" si="8"/>
        <v>12594.2</v>
      </c>
      <c r="G169" s="75"/>
      <c r="H169" s="75"/>
      <c r="I169" s="75"/>
      <c r="J169" s="72"/>
      <c r="K169" s="72"/>
      <c r="L169" s="76"/>
      <c r="M169" s="76"/>
      <c r="N169" s="76"/>
    </row>
    <row r="170" spans="1:14" ht="17.5" x14ac:dyDescent="0.35">
      <c r="A170"/>
      <c r="B170" s="59" t="s">
        <v>296</v>
      </c>
      <c r="C170" s="60">
        <v>7952.9999999999991</v>
      </c>
      <c r="D170" s="60">
        <v>4495.3999999999996</v>
      </c>
      <c r="E170" s="61">
        <f t="shared" si="8"/>
        <v>12448.399999999998</v>
      </c>
      <c r="G170" s="75"/>
      <c r="H170" s="75"/>
      <c r="I170" s="75"/>
      <c r="J170" s="72"/>
      <c r="K170" s="72"/>
      <c r="L170" s="76"/>
      <c r="M170" s="76"/>
      <c r="N170" s="76"/>
    </row>
    <row r="171" spans="1:14" ht="17.5" x14ac:dyDescent="0.35">
      <c r="A171"/>
      <c r="B171" s="59" t="s">
        <v>297</v>
      </c>
      <c r="C171" s="60">
        <v>8040.4</v>
      </c>
      <c r="D171" s="60">
        <v>4718.8999999999996</v>
      </c>
      <c r="E171" s="61">
        <f t="shared" si="8"/>
        <v>12759.3</v>
      </c>
      <c r="G171" s="75"/>
      <c r="H171" s="75"/>
      <c r="I171" s="75"/>
      <c r="J171" s="72"/>
      <c r="K171" s="72"/>
      <c r="L171" s="76"/>
      <c r="M171" s="76"/>
      <c r="N171" s="76"/>
    </row>
    <row r="172" spans="1:14" ht="17.5" x14ac:dyDescent="0.35">
      <c r="A172"/>
      <c r="B172" s="59" t="s">
        <v>298</v>
      </c>
      <c r="C172" s="60">
        <v>9127</v>
      </c>
      <c r="D172" s="60">
        <v>4623.4000000000005</v>
      </c>
      <c r="E172" s="61">
        <f t="shared" si="8"/>
        <v>13750.400000000001</v>
      </c>
      <c r="G172" s="75"/>
      <c r="H172" s="75"/>
      <c r="I172" s="75"/>
      <c r="J172" s="72"/>
      <c r="K172" s="72"/>
      <c r="L172" s="76"/>
      <c r="M172" s="76"/>
      <c r="N172" s="76"/>
    </row>
    <row r="173" spans="1:14" ht="17.5" x14ac:dyDescent="0.35">
      <c r="A173"/>
      <c r="B173" s="59" t="s">
        <v>299</v>
      </c>
      <c r="C173" s="60">
        <v>9109.5</v>
      </c>
      <c r="D173" s="60">
        <v>4541.3</v>
      </c>
      <c r="E173" s="61">
        <f t="shared" ref="E173:E175" si="9">SUM(C173:D173)</f>
        <v>13650.8</v>
      </c>
      <c r="G173" s="75"/>
      <c r="H173" s="75"/>
      <c r="I173" s="75"/>
      <c r="J173" s="72"/>
      <c r="K173" s="72"/>
      <c r="L173" s="76"/>
      <c r="M173" s="76"/>
      <c r="N173" s="76"/>
    </row>
    <row r="174" spans="1:14" ht="17.5" x14ac:dyDescent="0.35">
      <c r="A174"/>
      <c r="B174" s="59" t="s">
        <v>300</v>
      </c>
      <c r="C174" s="60">
        <v>9389.6</v>
      </c>
      <c r="D174" s="60">
        <v>4606.6000000000004</v>
      </c>
      <c r="E174" s="61">
        <f t="shared" si="9"/>
        <v>13996.2</v>
      </c>
      <c r="G174" s="75"/>
      <c r="H174" s="75"/>
      <c r="I174" s="75"/>
      <c r="J174" s="72"/>
      <c r="K174" s="72"/>
      <c r="L174" s="76"/>
      <c r="M174" s="76"/>
      <c r="N174" s="76"/>
    </row>
    <row r="175" spans="1:14" ht="17.5" x14ac:dyDescent="0.35">
      <c r="A175"/>
      <c r="B175" s="59" t="s">
        <v>301</v>
      </c>
      <c r="C175" s="60">
        <v>9220.9</v>
      </c>
      <c r="D175" s="60">
        <v>4745.7999999999993</v>
      </c>
      <c r="E175" s="61">
        <f t="shared" si="9"/>
        <v>13966.699999999999</v>
      </c>
      <c r="G175" s="75"/>
      <c r="H175" s="75"/>
      <c r="I175" s="75"/>
      <c r="J175" s="72"/>
      <c r="K175" s="72"/>
      <c r="L175" s="76"/>
      <c r="M175" s="76"/>
      <c r="N175" s="76"/>
    </row>
    <row r="176" spans="1:14" ht="17.5" x14ac:dyDescent="0.35">
      <c r="A176"/>
      <c r="B176" s="59" t="s">
        <v>302</v>
      </c>
      <c r="C176" s="60">
        <v>9436.8000000000011</v>
      </c>
      <c r="D176" s="60">
        <v>4737.2999999999993</v>
      </c>
      <c r="E176" s="61">
        <f t="shared" ref="E176:E177" si="10">SUM(C176:D176)</f>
        <v>14174.1</v>
      </c>
      <c r="G176" s="75"/>
      <c r="H176" s="75"/>
      <c r="I176" s="75"/>
      <c r="J176" s="72"/>
      <c r="K176" s="72"/>
      <c r="L176" s="76"/>
      <c r="M176" s="76"/>
      <c r="N176" s="76"/>
    </row>
    <row r="177" spans="1:14" ht="17.5" x14ac:dyDescent="0.35">
      <c r="A177"/>
      <c r="B177" s="59" t="s">
        <v>303</v>
      </c>
      <c r="C177" s="60">
        <v>10736.9</v>
      </c>
      <c r="D177" s="60">
        <v>4664.3</v>
      </c>
      <c r="E177" s="61">
        <f t="shared" si="10"/>
        <v>15401.2</v>
      </c>
      <c r="G177" s="75"/>
      <c r="H177" s="75"/>
      <c r="I177" s="75"/>
      <c r="J177" s="72"/>
      <c r="K177" s="72"/>
      <c r="L177" s="76"/>
      <c r="M177" s="76"/>
      <c r="N177" s="76"/>
    </row>
    <row r="178" spans="1:14" ht="17.5" x14ac:dyDescent="0.35">
      <c r="A178"/>
      <c r="B178" s="59" t="s">
        <v>304</v>
      </c>
      <c r="C178" s="60">
        <v>11203.300000000001</v>
      </c>
      <c r="D178" s="60">
        <v>4264.3999999999996</v>
      </c>
      <c r="E178" s="61">
        <v>15467.7</v>
      </c>
      <c r="G178" s="75"/>
      <c r="H178" s="75"/>
      <c r="I178" s="75"/>
      <c r="J178" s="72"/>
      <c r="K178" s="72"/>
      <c r="L178" s="76"/>
      <c r="M178" s="76"/>
      <c r="N178" s="76"/>
    </row>
    <row r="179" spans="1:14" ht="17.5" x14ac:dyDescent="0.35">
      <c r="A179"/>
      <c r="B179" s="59" t="s">
        <v>305</v>
      </c>
      <c r="C179" s="60">
        <v>12037.9</v>
      </c>
      <c r="D179" s="60">
        <v>4090.5999999999995</v>
      </c>
      <c r="E179" s="61">
        <f t="shared" ref="E179:E182" si="11">SUM(C179:D179)</f>
        <v>16128.5</v>
      </c>
      <c r="G179" s="75"/>
      <c r="H179" s="75"/>
      <c r="I179" s="75"/>
      <c r="J179" s="72"/>
      <c r="K179" s="72"/>
      <c r="L179" s="76"/>
      <c r="M179" s="76"/>
      <c r="N179" s="76"/>
    </row>
    <row r="180" spans="1:14" ht="17.5" x14ac:dyDescent="0.35">
      <c r="A180"/>
      <c r="B180" s="59" t="s">
        <v>308</v>
      </c>
      <c r="C180" s="60">
        <v>11731.7</v>
      </c>
      <c r="D180" s="60">
        <v>4195.7</v>
      </c>
      <c r="E180" s="61">
        <f t="shared" si="11"/>
        <v>15927.400000000001</v>
      </c>
      <c r="G180" s="75"/>
      <c r="H180" s="75"/>
      <c r="I180" s="75"/>
      <c r="J180" s="72"/>
      <c r="K180" s="72"/>
      <c r="L180" s="76"/>
      <c r="M180" s="76"/>
      <c r="N180" s="76"/>
    </row>
    <row r="181" spans="1:14" ht="17.5" x14ac:dyDescent="0.35">
      <c r="A181"/>
      <c r="B181" s="59" t="s">
        <v>309</v>
      </c>
      <c r="C181" s="60">
        <v>11418.3</v>
      </c>
      <c r="D181" s="60">
        <v>4180.5</v>
      </c>
      <c r="E181" s="61">
        <f t="shared" si="11"/>
        <v>15598.8</v>
      </c>
      <c r="G181" s="75"/>
      <c r="H181" s="75"/>
      <c r="I181" s="75"/>
      <c r="J181" s="72"/>
      <c r="K181" s="72"/>
      <c r="L181" s="76"/>
      <c r="M181" s="76"/>
      <c r="N181" s="76"/>
    </row>
    <row r="182" spans="1:14" ht="17.5" x14ac:dyDescent="0.35">
      <c r="A182"/>
      <c r="B182" s="59" t="s">
        <v>311</v>
      </c>
      <c r="C182" s="60">
        <v>11249.5</v>
      </c>
      <c r="D182" s="60">
        <v>4147.7999999999993</v>
      </c>
      <c r="E182" s="61">
        <f t="shared" si="11"/>
        <v>15397.3</v>
      </c>
      <c r="G182" s="75"/>
      <c r="H182" s="75"/>
      <c r="I182" s="75"/>
      <c r="J182" s="72"/>
      <c r="K182" s="72"/>
      <c r="L182" s="76"/>
      <c r="M182" s="76"/>
      <c r="N182" s="76"/>
    </row>
    <row r="183" spans="1:14" ht="18" thickBot="1" x14ac:dyDescent="0.4">
      <c r="A183"/>
      <c r="B183" s="62" t="s">
        <v>310</v>
      </c>
      <c r="C183" s="67">
        <v>10638.9</v>
      </c>
      <c r="D183" s="67">
        <v>4375.1000000000004</v>
      </c>
      <c r="E183" s="63">
        <f t="shared" si="8"/>
        <v>15014</v>
      </c>
      <c r="G183" s="75"/>
      <c r="H183" s="75"/>
      <c r="I183" s="75"/>
      <c r="J183" s="72"/>
      <c r="L183" s="76"/>
      <c r="M183" s="76"/>
      <c r="N183" s="76"/>
    </row>
    <row r="184" spans="1:14" x14ac:dyDescent="0.35">
      <c r="A184"/>
      <c r="B184" s="18" t="s">
        <v>312</v>
      </c>
      <c r="C184" s="19"/>
      <c r="D184" s="19"/>
      <c r="E184" s="50" t="s">
        <v>72</v>
      </c>
    </row>
    <row r="185" spans="1:14" x14ac:dyDescent="0.35">
      <c r="A185"/>
      <c r="B185" s="18" t="s">
        <v>289</v>
      </c>
      <c r="C185" s="19"/>
      <c r="D185" s="19"/>
      <c r="E185" s="50"/>
    </row>
    <row r="186" spans="1:14" x14ac:dyDescent="0.35">
      <c r="B186" s="28" t="s">
        <v>72</v>
      </c>
    </row>
    <row r="188" spans="1:14" x14ac:dyDescent="0.35">
      <c r="D188" s="72"/>
    </row>
    <row r="189" spans="1:14" x14ac:dyDescent="0.35">
      <c r="C189" s="54"/>
      <c r="E189" s="54"/>
    </row>
    <row r="190" spans="1:14" x14ac:dyDescent="0.35">
      <c r="C190" s="57"/>
      <c r="E190" s="57"/>
    </row>
  </sheetData>
  <mergeCells count="4">
    <mergeCell ref="B5:E5"/>
    <mergeCell ref="B1:E1"/>
    <mergeCell ref="B3:E3"/>
    <mergeCell ref="B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753"/>
  <sheetViews>
    <sheetView tabSelected="1" zoomScaleNormal="100" workbookViewId="0">
      <pane ySplit="6" topLeftCell="A730" activePane="bottomLeft" state="frozen"/>
      <selection pane="bottomLeft" activeCell="E734" sqref="E734"/>
    </sheetView>
  </sheetViews>
  <sheetFormatPr defaultRowHeight="14.5" x14ac:dyDescent="0.35"/>
  <cols>
    <col min="1" max="1" width="2.453125" customWidth="1"/>
    <col min="2" max="2" width="22.81640625" customWidth="1"/>
    <col min="3" max="3" width="20.453125" customWidth="1"/>
    <col min="4" max="4" width="21.1796875" customWidth="1"/>
    <col min="5" max="5" width="18.453125" customWidth="1"/>
    <col min="6" max="6" width="9.453125" bestFit="1" customWidth="1"/>
    <col min="7" max="7" width="10.453125" bestFit="1" customWidth="1"/>
    <col min="8" max="9" width="9.453125" bestFit="1" customWidth="1"/>
  </cols>
  <sheetData>
    <row r="1" spans="2:8" ht="20" x14ac:dyDescent="0.4">
      <c r="B1" s="86" t="s">
        <v>0</v>
      </c>
      <c r="C1" s="86"/>
      <c r="D1" s="86"/>
      <c r="E1" s="86"/>
    </row>
    <row r="2" spans="2:8" ht="16.5" thickBot="1" x14ac:dyDescent="0.45">
      <c r="B2" s="1"/>
      <c r="C2" s="1"/>
      <c r="D2" s="1"/>
      <c r="E2" s="1"/>
    </row>
    <row r="3" spans="2:8" ht="15.5" x14ac:dyDescent="0.35">
      <c r="B3" s="87" t="s">
        <v>1</v>
      </c>
      <c r="C3" s="88"/>
      <c r="D3" s="88"/>
      <c r="E3" s="89"/>
    </row>
    <row r="4" spans="2:8" ht="16" thickBot="1" x14ac:dyDescent="0.4">
      <c r="B4" s="90" t="s">
        <v>2</v>
      </c>
      <c r="C4" s="91"/>
      <c r="D4" s="91"/>
      <c r="E4" s="92"/>
    </row>
    <row r="5" spans="2:8" ht="18" thickBot="1" x14ac:dyDescent="0.4">
      <c r="B5" s="83" t="s">
        <v>112</v>
      </c>
      <c r="C5" s="84"/>
      <c r="D5" s="84"/>
      <c r="E5" s="85"/>
    </row>
    <row r="6" spans="2:8" ht="31.5" thickBot="1" x14ac:dyDescent="0.4">
      <c r="B6" s="3" t="s">
        <v>3</v>
      </c>
      <c r="C6" s="3" t="s">
        <v>4</v>
      </c>
      <c r="D6" s="3" t="s">
        <v>5</v>
      </c>
      <c r="E6" s="3" t="s">
        <v>206</v>
      </c>
    </row>
    <row r="7" spans="2:8" s="2" customFormat="1" ht="15.5" x14ac:dyDescent="0.35">
      <c r="B7" s="4">
        <v>40670</v>
      </c>
      <c r="C7" s="8">
        <f>13589.9</f>
        <v>13589.9</v>
      </c>
      <c r="D7" s="8">
        <f>3419</f>
        <v>3419</v>
      </c>
      <c r="E7" s="43">
        <f t="shared" ref="E7:E70" si="0">SUM(C7:D7)</f>
        <v>17008.900000000001</v>
      </c>
      <c r="G7" s="52"/>
      <c r="H7" s="52"/>
    </row>
    <row r="8" spans="2:8" s="2" customFormat="1" ht="15.5" x14ac:dyDescent="0.35">
      <c r="B8" s="5">
        <v>40677</v>
      </c>
      <c r="C8" s="9">
        <v>13556.1</v>
      </c>
      <c r="D8" s="9">
        <v>3410.5</v>
      </c>
      <c r="E8" s="43">
        <f t="shared" si="0"/>
        <v>16966.599999999999</v>
      </c>
      <c r="G8" s="52"/>
      <c r="H8" s="52"/>
    </row>
    <row r="9" spans="2:8" s="2" customFormat="1" ht="15.5" x14ac:dyDescent="0.35">
      <c r="B9" s="5">
        <v>40684</v>
      </c>
      <c r="C9" s="9">
        <v>13669.3</v>
      </c>
      <c r="D9" s="9">
        <v>3396.5</v>
      </c>
      <c r="E9" s="43">
        <f t="shared" si="0"/>
        <v>17065.8</v>
      </c>
      <c r="G9" s="52"/>
      <c r="H9" s="52"/>
    </row>
    <row r="10" spans="2:8" s="2" customFormat="1" ht="15.5" x14ac:dyDescent="0.35">
      <c r="B10" s="5">
        <v>40691</v>
      </c>
      <c r="C10" s="9">
        <f>13906.9</f>
        <v>13906.9</v>
      </c>
      <c r="D10" s="9">
        <f>3432.7</f>
        <v>3432.7</v>
      </c>
      <c r="E10" s="43">
        <f t="shared" si="0"/>
        <v>17339.599999999999</v>
      </c>
      <c r="G10" s="52"/>
      <c r="H10" s="52"/>
    </row>
    <row r="11" spans="2:8" s="2" customFormat="1" ht="15.5" x14ac:dyDescent="0.35">
      <c r="B11" s="5">
        <v>40698</v>
      </c>
      <c r="C11" s="9">
        <v>13726.6</v>
      </c>
      <c r="D11" s="9">
        <v>3437.9</v>
      </c>
      <c r="E11" s="43">
        <f t="shared" si="0"/>
        <v>17164.5</v>
      </c>
      <c r="G11" s="52"/>
      <c r="H11" s="52"/>
    </row>
    <row r="12" spans="2:8" s="2" customFormat="1" ht="15.5" x14ac:dyDescent="0.35">
      <c r="B12" s="5">
        <v>40705</v>
      </c>
      <c r="C12" s="9">
        <v>14085.9</v>
      </c>
      <c r="D12" s="9">
        <v>3432</v>
      </c>
      <c r="E12" s="43">
        <f t="shared" si="0"/>
        <v>17517.900000000001</v>
      </c>
      <c r="G12" s="52"/>
      <c r="H12" s="52"/>
    </row>
    <row r="13" spans="2:8" s="2" customFormat="1" ht="15.5" x14ac:dyDescent="0.35">
      <c r="B13" s="5">
        <v>40712</v>
      </c>
      <c r="C13" s="9">
        <v>14107.4</v>
      </c>
      <c r="D13" s="9">
        <v>3415.7</v>
      </c>
      <c r="E13" s="43">
        <f t="shared" si="0"/>
        <v>17523.099999999999</v>
      </c>
      <c r="G13" s="52"/>
      <c r="H13" s="52"/>
    </row>
    <row r="14" spans="2:8" s="2" customFormat="1" ht="15.5" x14ac:dyDescent="0.35">
      <c r="B14" s="5">
        <v>40719</v>
      </c>
      <c r="C14" s="9">
        <f>14022.2</f>
        <v>14022.2</v>
      </c>
      <c r="D14" s="9">
        <f>3448.4</f>
        <v>3448.4</v>
      </c>
      <c r="E14" s="43">
        <f t="shared" si="0"/>
        <v>17470.600000000002</v>
      </c>
      <c r="G14" s="52"/>
      <c r="H14" s="52"/>
    </row>
    <row r="15" spans="2:8" s="2" customFormat="1" ht="15.5" x14ac:dyDescent="0.35">
      <c r="B15" s="5">
        <v>40726</v>
      </c>
      <c r="C15" s="9">
        <v>14786.5</v>
      </c>
      <c r="D15" s="9">
        <v>3460.6</v>
      </c>
      <c r="E15" s="43">
        <f t="shared" si="0"/>
        <v>18247.099999999999</v>
      </c>
      <c r="G15" s="52"/>
      <c r="H15" s="52"/>
    </row>
    <row r="16" spans="2:8" s="2" customFormat="1" ht="15.5" x14ac:dyDescent="0.35">
      <c r="B16" s="5">
        <v>40733</v>
      </c>
      <c r="C16" s="9">
        <f>14638.6</f>
        <v>14638.6</v>
      </c>
      <c r="D16" s="9">
        <f>3469.1</f>
        <v>3469.1</v>
      </c>
      <c r="E16" s="43">
        <f t="shared" si="0"/>
        <v>18107.7</v>
      </c>
      <c r="G16" s="52"/>
      <c r="H16" s="52"/>
    </row>
    <row r="17" spans="2:8" s="2" customFormat="1" ht="15.5" x14ac:dyDescent="0.35">
      <c r="B17" s="5">
        <v>40740</v>
      </c>
      <c r="C17" s="9">
        <f>14711.4</f>
        <v>14711.4</v>
      </c>
      <c r="D17" s="9">
        <f>3523.9</f>
        <v>3523.9</v>
      </c>
      <c r="E17" s="43">
        <f t="shared" si="0"/>
        <v>18235.3</v>
      </c>
      <c r="G17" s="52"/>
      <c r="H17" s="52"/>
    </row>
    <row r="18" spans="2:8" s="2" customFormat="1" ht="15.5" x14ac:dyDescent="0.35">
      <c r="B18" s="5">
        <v>40747</v>
      </c>
      <c r="C18" s="9">
        <v>14743.3</v>
      </c>
      <c r="D18" s="9">
        <v>3559.8</v>
      </c>
      <c r="E18" s="43">
        <f t="shared" si="0"/>
        <v>18303.099999999999</v>
      </c>
      <c r="G18" s="52"/>
      <c r="H18" s="52"/>
    </row>
    <row r="19" spans="2:8" s="2" customFormat="1" ht="15.5" x14ac:dyDescent="0.35">
      <c r="B19" s="5" t="s">
        <v>73</v>
      </c>
      <c r="C19" s="10">
        <v>14775.7</v>
      </c>
      <c r="D19" s="10">
        <v>3519.1</v>
      </c>
      <c r="E19" s="43">
        <f t="shared" si="0"/>
        <v>18294.8</v>
      </c>
      <c r="G19" s="52"/>
      <c r="H19" s="52"/>
    </row>
    <row r="20" spans="2:8" s="2" customFormat="1" ht="15.5" x14ac:dyDescent="0.35">
      <c r="B20" s="5">
        <v>40761</v>
      </c>
      <c r="C20" s="9">
        <v>14465.3</v>
      </c>
      <c r="D20" s="9">
        <v>3510</v>
      </c>
      <c r="E20" s="43">
        <f t="shared" si="0"/>
        <v>17975.3</v>
      </c>
      <c r="G20" s="52"/>
      <c r="H20" s="52"/>
    </row>
    <row r="21" spans="2:8" s="2" customFormat="1" ht="15.5" x14ac:dyDescent="0.35">
      <c r="B21" s="5">
        <v>40768</v>
      </c>
      <c r="C21" s="9">
        <f>14555.1</f>
        <v>14555.1</v>
      </c>
      <c r="D21" s="9">
        <f>3487.2</f>
        <v>3487.2</v>
      </c>
      <c r="E21" s="43">
        <f t="shared" si="0"/>
        <v>18042.3</v>
      </c>
      <c r="G21" s="52"/>
      <c r="H21" s="52"/>
    </row>
    <row r="22" spans="2:8" s="2" customFormat="1" ht="15.5" x14ac:dyDescent="0.35">
      <c r="B22" s="5">
        <v>40775</v>
      </c>
      <c r="C22" s="9">
        <v>14499.6</v>
      </c>
      <c r="D22" s="9">
        <v>3459</v>
      </c>
      <c r="E22" s="43">
        <f t="shared" si="0"/>
        <v>17958.599999999999</v>
      </c>
      <c r="G22" s="52"/>
      <c r="H22" s="52"/>
    </row>
    <row r="23" spans="2:8" s="2" customFormat="1" ht="15.5" x14ac:dyDescent="0.35">
      <c r="B23" s="5">
        <v>40782</v>
      </c>
      <c r="C23" s="9">
        <v>14447.6</v>
      </c>
      <c r="D23" s="9">
        <v>3451.1</v>
      </c>
      <c r="E23" s="43">
        <f t="shared" si="0"/>
        <v>17898.7</v>
      </c>
      <c r="G23" s="52"/>
      <c r="H23" s="52"/>
    </row>
    <row r="24" spans="2:8" s="2" customFormat="1" ht="15.5" x14ac:dyDescent="0.35">
      <c r="B24" s="5">
        <v>40789</v>
      </c>
      <c r="C24" s="9">
        <v>14602.9</v>
      </c>
      <c r="D24" s="9">
        <v>3460.2</v>
      </c>
      <c r="E24" s="43">
        <f t="shared" si="0"/>
        <v>18063.099999999999</v>
      </c>
      <c r="G24" s="52"/>
      <c r="H24" s="52"/>
    </row>
    <row r="25" spans="2:8" s="2" customFormat="1" ht="15.5" x14ac:dyDescent="0.35">
      <c r="B25" s="5">
        <v>40796</v>
      </c>
      <c r="C25" s="9">
        <v>14340.2</v>
      </c>
      <c r="D25" s="9">
        <v>3453.9</v>
      </c>
      <c r="E25" s="43">
        <f t="shared" si="0"/>
        <v>17794.100000000002</v>
      </c>
      <c r="G25" s="52"/>
      <c r="H25" s="52"/>
    </row>
    <row r="26" spans="2:8" s="2" customFormat="1" ht="15.5" x14ac:dyDescent="0.35">
      <c r="B26" s="5">
        <v>40803</v>
      </c>
      <c r="C26" s="9">
        <v>14123.1</v>
      </c>
      <c r="D26" s="9">
        <v>3515.9</v>
      </c>
      <c r="E26" s="43">
        <f t="shared" si="0"/>
        <v>17639</v>
      </c>
      <c r="G26" s="52"/>
      <c r="H26" s="52"/>
    </row>
    <row r="27" spans="2:8" s="2" customFormat="1" ht="15.5" x14ac:dyDescent="0.35">
      <c r="B27" s="5">
        <v>40810</v>
      </c>
      <c r="C27" s="9">
        <v>13737.8</v>
      </c>
      <c r="D27" s="9">
        <v>3641.6</v>
      </c>
      <c r="E27" s="43">
        <f t="shared" si="0"/>
        <v>17379.399999999998</v>
      </c>
      <c r="G27" s="52"/>
      <c r="H27" s="52"/>
    </row>
    <row r="28" spans="2:8" s="2" customFormat="1" ht="15.5" x14ac:dyDescent="0.35">
      <c r="B28" s="5">
        <v>40817</v>
      </c>
      <c r="C28" s="9">
        <v>13636.9</v>
      </c>
      <c r="D28" s="9">
        <v>3708.8</v>
      </c>
      <c r="E28" s="43">
        <f t="shared" si="0"/>
        <v>17345.7</v>
      </c>
      <c r="G28" s="52"/>
      <c r="H28" s="52"/>
    </row>
    <row r="29" spans="2:8" s="2" customFormat="1" ht="15.5" x14ac:dyDescent="0.35">
      <c r="B29" s="5">
        <v>40824</v>
      </c>
      <c r="C29" s="9">
        <v>13460.6</v>
      </c>
      <c r="D29" s="9">
        <v>3711.3</v>
      </c>
      <c r="E29" s="43">
        <f t="shared" si="0"/>
        <v>17171.900000000001</v>
      </c>
      <c r="G29" s="52"/>
      <c r="H29" s="52"/>
    </row>
    <row r="30" spans="2:8" s="2" customFormat="1" ht="15.5" x14ac:dyDescent="0.35">
      <c r="B30" s="5">
        <v>40830</v>
      </c>
      <c r="C30" s="9">
        <v>13462.1</v>
      </c>
      <c r="D30" s="9">
        <v>3740.4</v>
      </c>
      <c r="E30" s="43">
        <f t="shared" si="0"/>
        <v>17202.5</v>
      </c>
      <c r="G30" s="52"/>
      <c r="H30" s="52"/>
    </row>
    <row r="31" spans="2:8" s="2" customFormat="1" ht="15.5" x14ac:dyDescent="0.35">
      <c r="B31" s="5">
        <v>40837</v>
      </c>
      <c r="C31" s="9">
        <v>13443</v>
      </c>
      <c r="D31" s="9">
        <v>3766.3</v>
      </c>
      <c r="E31" s="43">
        <f t="shared" si="0"/>
        <v>17209.3</v>
      </c>
      <c r="G31" s="52"/>
      <c r="H31" s="52"/>
    </row>
    <row r="32" spans="2:8" s="2" customFormat="1" ht="15.5" x14ac:dyDescent="0.35">
      <c r="B32" s="5">
        <v>40844</v>
      </c>
      <c r="C32" s="9">
        <v>13409.3</v>
      </c>
      <c r="D32" s="9">
        <v>3737</v>
      </c>
      <c r="E32" s="43">
        <f t="shared" si="0"/>
        <v>17146.3</v>
      </c>
      <c r="G32" s="52"/>
      <c r="H32" s="52"/>
    </row>
    <row r="33" spans="2:8" s="2" customFormat="1" ht="15.5" x14ac:dyDescent="0.35">
      <c r="B33" s="5">
        <v>40851</v>
      </c>
      <c r="C33" s="9">
        <v>13280.6</v>
      </c>
      <c r="D33" s="9">
        <v>3748.2</v>
      </c>
      <c r="E33" s="43">
        <f t="shared" si="0"/>
        <v>17028.8</v>
      </c>
      <c r="G33" s="52"/>
      <c r="H33" s="52"/>
    </row>
    <row r="34" spans="2:8" s="2" customFormat="1" ht="15.5" x14ac:dyDescent="0.35">
      <c r="B34" s="5">
        <v>40858</v>
      </c>
      <c r="C34" s="9">
        <v>13269.3</v>
      </c>
      <c r="D34" s="9">
        <v>3762.2</v>
      </c>
      <c r="E34" s="43">
        <f t="shared" si="0"/>
        <v>17031.5</v>
      </c>
      <c r="G34" s="52"/>
      <c r="H34" s="52"/>
    </row>
    <row r="35" spans="2:8" s="2" customFormat="1" ht="15.5" x14ac:dyDescent="0.35">
      <c r="B35" s="5">
        <v>40865</v>
      </c>
      <c r="C35" s="9">
        <v>13202.5</v>
      </c>
      <c r="D35" s="9">
        <v>3758.9</v>
      </c>
      <c r="E35" s="43">
        <f t="shared" si="0"/>
        <v>16961.400000000001</v>
      </c>
      <c r="G35" s="52"/>
      <c r="H35" s="52"/>
    </row>
    <row r="36" spans="2:8" s="2" customFormat="1" ht="15.5" x14ac:dyDescent="0.35">
      <c r="B36" s="5">
        <v>40872</v>
      </c>
      <c r="C36" s="9">
        <v>13122.4</v>
      </c>
      <c r="D36" s="9">
        <v>3762.4</v>
      </c>
      <c r="E36" s="43">
        <f t="shared" si="0"/>
        <v>16884.8</v>
      </c>
      <c r="G36" s="52"/>
      <c r="H36" s="52"/>
    </row>
    <row r="37" spans="2:8" s="2" customFormat="1" ht="15.5" x14ac:dyDescent="0.35">
      <c r="B37" s="5">
        <v>40879</v>
      </c>
      <c r="C37" s="9">
        <v>12865</v>
      </c>
      <c r="D37" s="9">
        <v>3813.9</v>
      </c>
      <c r="E37" s="43">
        <f t="shared" si="0"/>
        <v>16678.900000000001</v>
      </c>
      <c r="G37" s="52"/>
      <c r="H37" s="52"/>
    </row>
    <row r="38" spans="2:8" s="2" customFormat="1" ht="15.5" x14ac:dyDescent="0.35">
      <c r="B38" s="5">
        <v>40886</v>
      </c>
      <c r="C38" s="9">
        <v>12807.9</v>
      </c>
      <c r="D38" s="9">
        <v>3881.5</v>
      </c>
      <c r="E38" s="43">
        <f t="shared" si="0"/>
        <v>16689.400000000001</v>
      </c>
      <c r="G38" s="52"/>
      <c r="H38" s="52"/>
    </row>
    <row r="39" spans="2:8" s="2" customFormat="1" ht="15.5" x14ac:dyDescent="0.35">
      <c r="B39" s="5">
        <v>40893</v>
      </c>
      <c r="C39" s="9">
        <v>12757.6</v>
      </c>
      <c r="D39" s="9">
        <v>3900.4</v>
      </c>
      <c r="E39" s="43">
        <f t="shared" si="0"/>
        <v>16658</v>
      </c>
      <c r="G39" s="52"/>
      <c r="H39" s="52"/>
    </row>
    <row r="40" spans="2:8" s="2" customFormat="1" ht="15.5" x14ac:dyDescent="0.35">
      <c r="B40" s="5">
        <v>40900</v>
      </c>
      <c r="C40" s="9">
        <v>12806.9</v>
      </c>
      <c r="D40" s="9">
        <v>3962.3</v>
      </c>
      <c r="E40" s="43">
        <f t="shared" si="0"/>
        <v>16769.2</v>
      </c>
      <c r="G40" s="52"/>
      <c r="H40" s="52"/>
    </row>
    <row r="41" spans="2:8" s="2" customFormat="1" ht="15.5" x14ac:dyDescent="0.35">
      <c r="B41" s="5" t="s">
        <v>74</v>
      </c>
      <c r="C41" s="11">
        <v>12875.2</v>
      </c>
      <c r="D41" s="10">
        <v>4151</v>
      </c>
      <c r="E41" s="43">
        <f t="shared" si="0"/>
        <v>17026.2</v>
      </c>
      <c r="G41" s="52"/>
      <c r="H41" s="52"/>
    </row>
    <row r="42" spans="2:8" s="2" customFormat="1" ht="15.5" x14ac:dyDescent="0.35">
      <c r="B42" s="5">
        <v>40914</v>
      </c>
      <c r="C42" s="9">
        <v>12821.1</v>
      </c>
      <c r="D42" s="9">
        <v>4080.3</v>
      </c>
      <c r="E42" s="43">
        <f t="shared" si="0"/>
        <v>16901.400000000001</v>
      </c>
      <c r="G42" s="52"/>
      <c r="H42" s="52"/>
    </row>
    <row r="43" spans="2:8" s="2" customFormat="1" ht="15.5" x14ac:dyDescent="0.35">
      <c r="B43" s="5">
        <v>40921</v>
      </c>
      <c r="C43" s="9">
        <v>12688.8</v>
      </c>
      <c r="D43" s="9">
        <v>4213.8999999999996</v>
      </c>
      <c r="E43" s="43">
        <f t="shared" si="0"/>
        <v>16902.699999999997</v>
      </c>
      <c r="G43" s="52"/>
      <c r="H43" s="52"/>
    </row>
    <row r="44" spans="2:8" s="2" customFormat="1" ht="15.5" x14ac:dyDescent="0.35">
      <c r="B44" s="5">
        <v>40928</v>
      </c>
      <c r="C44" s="9">
        <v>12553.4</v>
      </c>
      <c r="D44" s="9">
        <v>4248.6000000000004</v>
      </c>
      <c r="E44" s="43">
        <f t="shared" si="0"/>
        <v>16802</v>
      </c>
      <c r="G44" s="52"/>
      <c r="H44" s="52"/>
    </row>
    <row r="45" spans="2:8" s="2" customFormat="1" ht="15.5" x14ac:dyDescent="0.35">
      <c r="B45" s="5">
        <v>40935</v>
      </c>
      <c r="C45" s="9">
        <v>12523</v>
      </c>
      <c r="D45" s="9">
        <v>4347.1000000000004</v>
      </c>
      <c r="E45" s="43">
        <f t="shared" si="0"/>
        <v>16870.099999999999</v>
      </c>
      <c r="G45" s="52"/>
      <c r="H45" s="52"/>
    </row>
    <row r="46" spans="2:8" s="2" customFormat="1" ht="15.5" x14ac:dyDescent="0.35">
      <c r="B46" s="5">
        <v>40942</v>
      </c>
      <c r="C46" s="9">
        <v>12324.1</v>
      </c>
      <c r="D46" s="9">
        <v>4365.8</v>
      </c>
      <c r="E46" s="43">
        <f t="shared" si="0"/>
        <v>16689.900000000001</v>
      </c>
      <c r="G46" s="52"/>
      <c r="H46" s="52"/>
    </row>
    <row r="47" spans="2:8" s="2" customFormat="1" ht="15.5" x14ac:dyDescent="0.35">
      <c r="B47" s="5">
        <v>40949</v>
      </c>
      <c r="C47" s="9">
        <v>12286.5</v>
      </c>
      <c r="D47" s="9">
        <v>4482.2</v>
      </c>
      <c r="E47" s="43">
        <f t="shared" si="0"/>
        <v>16768.7</v>
      </c>
      <c r="G47" s="52"/>
      <c r="H47" s="52"/>
    </row>
    <row r="48" spans="2:8" s="2" customFormat="1" ht="15.5" x14ac:dyDescent="0.35">
      <c r="B48" s="5">
        <v>40956</v>
      </c>
      <c r="C48" s="9">
        <v>12212.2</v>
      </c>
      <c r="D48" s="9">
        <v>4433</v>
      </c>
      <c r="E48" s="43">
        <f t="shared" si="0"/>
        <v>16645.2</v>
      </c>
      <c r="G48" s="52"/>
      <c r="H48" s="52"/>
    </row>
    <row r="49" spans="2:8" s="2" customFormat="1" ht="15.5" x14ac:dyDescent="0.35">
      <c r="B49" s="5">
        <v>40963</v>
      </c>
      <c r="C49" s="9">
        <v>12062.3</v>
      </c>
      <c r="D49" s="9">
        <v>4362.2</v>
      </c>
      <c r="E49" s="43">
        <f t="shared" si="0"/>
        <v>16424.5</v>
      </c>
      <c r="G49" s="52"/>
      <c r="H49" s="52"/>
    </row>
    <row r="50" spans="2:8" s="2" customFormat="1" ht="15.5" x14ac:dyDescent="0.35">
      <c r="B50" s="5">
        <v>40970</v>
      </c>
      <c r="C50" s="9">
        <v>11897.6</v>
      </c>
      <c r="D50" s="9">
        <v>4438.6000000000004</v>
      </c>
      <c r="E50" s="43">
        <f t="shared" si="0"/>
        <v>16336.2</v>
      </c>
      <c r="G50" s="52"/>
      <c r="H50" s="52"/>
    </row>
    <row r="51" spans="2:8" s="2" customFormat="1" ht="15.5" x14ac:dyDescent="0.35">
      <c r="B51" s="5">
        <v>40977</v>
      </c>
      <c r="C51" s="9">
        <v>11862.9</v>
      </c>
      <c r="D51" s="9">
        <v>4527.3999999999996</v>
      </c>
      <c r="E51" s="43">
        <f t="shared" si="0"/>
        <v>16390.3</v>
      </c>
      <c r="G51" s="52"/>
      <c r="H51" s="52"/>
    </row>
    <row r="52" spans="2:8" s="2" customFormat="1" ht="15.5" x14ac:dyDescent="0.35">
      <c r="B52" s="5">
        <v>40984</v>
      </c>
      <c r="C52" s="9">
        <v>11671.2</v>
      </c>
      <c r="D52" s="9">
        <v>4724.1000000000004</v>
      </c>
      <c r="E52" s="43">
        <f t="shared" si="0"/>
        <v>16395.300000000003</v>
      </c>
      <c r="G52" s="52"/>
      <c r="H52" s="52"/>
    </row>
    <row r="53" spans="2:8" s="2" customFormat="1" ht="15.5" x14ac:dyDescent="0.35">
      <c r="B53" s="5">
        <v>40991</v>
      </c>
      <c r="C53" s="9">
        <v>11767.7</v>
      </c>
      <c r="D53" s="9">
        <v>4673.8999999999996</v>
      </c>
      <c r="E53" s="43">
        <f t="shared" si="0"/>
        <v>16441.599999999999</v>
      </c>
      <c r="G53" s="52"/>
      <c r="H53" s="52"/>
    </row>
    <row r="54" spans="2:8" s="2" customFormat="1" ht="15.5" x14ac:dyDescent="0.35">
      <c r="B54" s="5" t="s">
        <v>75</v>
      </c>
      <c r="C54" s="11">
        <v>11834.7</v>
      </c>
      <c r="D54" s="10">
        <v>4715.8</v>
      </c>
      <c r="E54" s="43">
        <f t="shared" si="0"/>
        <v>16550.5</v>
      </c>
      <c r="G54" s="52"/>
      <c r="H54" s="52"/>
    </row>
    <row r="55" spans="2:8" s="2" customFormat="1" ht="15.5" x14ac:dyDescent="0.35">
      <c r="B55" s="5">
        <v>41005</v>
      </c>
      <c r="C55" s="9">
        <v>11865.4</v>
      </c>
      <c r="D55" s="9">
        <v>4657</v>
      </c>
      <c r="E55" s="43">
        <f t="shared" si="0"/>
        <v>16522.400000000001</v>
      </c>
      <c r="G55" s="52"/>
      <c r="H55" s="52"/>
    </row>
    <row r="56" spans="2:8" s="2" customFormat="1" ht="15.5" x14ac:dyDescent="0.35">
      <c r="B56" s="5">
        <v>41012</v>
      </c>
      <c r="C56" s="9">
        <v>11971.2</v>
      </c>
      <c r="D56" s="9">
        <v>4631</v>
      </c>
      <c r="E56" s="43">
        <f t="shared" si="0"/>
        <v>16602.2</v>
      </c>
      <c r="G56" s="52"/>
      <c r="H56" s="52"/>
    </row>
    <row r="57" spans="2:8" s="2" customFormat="1" ht="15.5" x14ac:dyDescent="0.35">
      <c r="B57" s="5">
        <v>41019</v>
      </c>
      <c r="C57" s="9">
        <v>11916.6</v>
      </c>
      <c r="D57" s="9">
        <v>4505.8999999999996</v>
      </c>
      <c r="E57" s="43">
        <f t="shared" si="0"/>
        <v>16422.5</v>
      </c>
      <c r="G57" s="52"/>
      <c r="H57" s="52"/>
    </row>
    <row r="58" spans="2:8" s="2" customFormat="1" ht="15.5" x14ac:dyDescent="0.35">
      <c r="B58" s="5">
        <v>41026</v>
      </c>
      <c r="C58" s="9">
        <v>12069.5</v>
      </c>
      <c r="D58" s="9">
        <v>4365.3999999999996</v>
      </c>
      <c r="E58" s="43">
        <f t="shared" si="0"/>
        <v>16434.900000000001</v>
      </c>
      <c r="G58" s="52"/>
      <c r="H58" s="52"/>
    </row>
    <row r="59" spans="2:8" s="2" customFormat="1" ht="15.5" x14ac:dyDescent="0.35">
      <c r="B59" s="5">
        <v>41033</v>
      </c>
      <c r="C59" s="9">
        <v>11978</v>
      </c>
      <c r="D59" s="9">
        <v>4438.1000000000004</v>
      </c>
      <c r="E59" s="43">
        <f t="shared" si="0"/>
        <v>16416.099999999999</v>
      </c>
      <c r="G59" s="52"/>
      <c r="H59" s="52"/>
    </row>
    <row r="60" spans="2:8" s="2" customFormat="1" ht="15.5" x14ac:dyDescent="0.35">
      <c r="B60" s="5">
        <v>41040</v>
      </c>
      <c r="C60" s="9">
        <v>11784.1</v>
      </c>
      <c r="D60" s="9">
        <v>4319.5</v>
      </c>
      <c r="E60" s="43">
        <f t="shared" si="0"/>
        <v>16103.6</v>
      </c>
      <c r="G60" s="52"/>
      <c r="H60" s="52"/>
    </row>
    <row r="61" spans="2:8" s="2" customFormat="1" ht="15.5" x14ac:dyDescent="0.35">
      <c r="B61" s="5">
        <v>41047</v>
      </c>
      <c r="C61" s="9">
        <v>11935.8</v>
      </c>
      <c r="D61" s="9">
        <v>4375.3</v>
      </c>
      <c r="E61" s="43">
        <f t="shared" si="0"/>
        <v>16311.099999999999</v>
      </c>
      <c r="G61" s="52"/>
      <c r="H61" s="52"/>
    </row>
    <row r="62" spans="2:8" s="2" customFormat="1" ht="15.5" x14ac:dyDescent="0.35">
      <c r="B62" s="5">
        <v>41054</v>
      </c>
      <c r="C62" s="9">
        <v>11698.6</v>
      </c>
      <c r="D62" s="9">
        <v>4307.2</v>
      </c>
      <c r="E62" s="43">
        <f t="shared" si="0"/>
        <v>16005.8</v>
      </c>
      <c r="G62" s="52"/>
      <c r="H62" s="52"/>
    </row>
    <row r="63" spans="2:8" s="2" customFormat="1" ht="15.5" x14ac:dyDescent="0.35">
      <c r="B63" s="5">
        <v>41061</v>
      </c>
      <c r="C63" s="9">
        <v>11243.7</v>
      </c>
      <c r="D63" s="9">
        <v>4292.7</v>
      </c>
      <c r="E63" s="43">
        <f t="shared" si="0"/>
        <v>15536.400000000001</v>
      </c>
      <c r="G63" s="52"/>
      <c r="H63" s="52"/>
    </row>
    <row r="64" spans="2:8" s="2" customFormat="1" ht="15.5" x14ac:dyDescent="0.35">
      <c r="B64" s="5">
        <v>41068</v>
      </c>
      <c r="C64" s="9">
        <v>11117.3</v>
      </c>
      <c r="D64" s="9">
        <v>4300</v>
      </c>
      <c r="E64" s="43">
        <f t="shared" si="0"/>
        <v>15417.3</v>
      </c>
      <c r="G64" s="52"/>
      <c r="H64" s="52"/>
    </row>
    <row r="65" spans="2:8" s="2" customFormat="1" ht="15.5" x14ac:dyDescent="0.35">
      <c r="B65" s="5">
        <v>41075</v>
      </c>
      <c r="C65" s="9">
        <v>10680.7</v>
      </c>
      <c r="D65" s="9">
        <v>4365.8</v>
      </c>
      <c r="E65" s="43">
        <f t="shared" si="0"/>
        <v>15046.5</v>
      </c>
      <c r="G65" s="52"/>
      <c r="H65" s="52"/>
    </row>
    <row r="66" spans="2:8" s="2" customFormat="1" ht="15.5" x14ac:dyDescent="0.35">
      <c r="B66" s="5">
        <v>41082</v>
      </c>
      <c r="C66" s="9">
        <v>10535.5</v>
      </c>
      <c r="D66" s="9">
        <v>4428.7</v>
      </c>
      <c r="E66" s="43">
        <f t="shared" si="0"/>
        <v>14964.2</v>
      </c>
      <c r="G66" s="52"/>
      <c r="H66" s="52"/>
    </row>
    <row r="67" spans="2:8" s="2" customFormat="1" ht="15.5" x14ac:dyDescent="0.35">
      <c r="B67" s="5" t="s">
        <v>76</v>
      </c>
      <c r="C67" s="11">
        <v>10803.3</v>
      </c>
      <c r="D67" s="10">
        <v>4485.3999999999996</v>
      </c>
      <c r="E67" s="43">
        <f t="shared" si="0"/>
        <v>15288.699999999999</v>
      </c>
      <c r="G67" s="52"/>
      <c r="H67" s="52"/>
    </row>
    <row r="68" spans="2:8" s="2" customFormat="1" ht="15.5" x14ac:dyDescent="0.35">
      <c r="B68" s="5">
        <v>41096</v>
      </c>
      <c r="C68" s="9">
        <v>10496.2</v>
      </c>
      <c r="D68" s="9">
        <v>4412.6000000000004</v>
      </c>
      <c r="E68" s="43">
        <f t="shared" si="0"/>
        <v>14908.800000000001</v>
      </c>
      <c r="G68" s="52"/>
      <c r="H68" s="52"/>
    </row>
    <row r="69" spans="2:8" s="2" customFormat="1" ht="15.5" x14ac:dyDescent="0.35">
      <c r="B69" s="5">
        <v>41103</v>
      </c>
      <c r="C69" s="9">
        <v>10501.6</v>
      </c>
      <c r="D69" s="9">
        <v>4437.8999999999996</v>
      </c>
      <c r="E69" s="43">
        <f t="shared" si="0"/>
        <v>14939.5</v>
      </c>
      <c r="G69" s="52"/>
      <c r="H69" s="52"/>
    </row>
    <row r="70" spans="2:8" s="2" customFormat="1" ht="15.5" x14ac:dyDescent="0.35">
      <c r="B70" s="5">
        <v>41110</v>
      </c>
      <c r="C70" s="9">
        <v>10354.4</v>
      </c>
      <c r="D70" s="9">
        <v>4418.1000000000004</v>
      </c>
      <c r="E70" s="43">
        <f t="shared" si="0"/>
        <v>14772.5</v>
      </c>
      <c r="G70" s="52"/>
      <c r="H70" s="52"/>
    </row>
    <row r="71" spans="2:8" s="2" customFormat="1" ht="15.5" x14ac:dyDescent="0.35">
      <c r="B71" s="5">
        <v>41117</v>
      </c>
      <c r="C71" s="9">
        <v>10139.299999999999</v>
      </c>
      <c r="D71" s="9">
        <v>4435.2</v>
      </c>
      <c r="E71" s="43">
        <f t="shared" ref="E71:E134" si="1">SUM(C71:D71)</f>
        <v>14574.5</v>
      </c>
      <c r="G71" s="52"/>
      <c r="H71" s="52"/>
    </row>
    <row r="72" spans="2:8" s="2" customFormat="1" ht="15.5" x14ac:dyDescent="0.35">
      <c r="B72" s="5">
        <v>41124</v>
      </c>
      <c r="C72" s="9">
        <v>11088.8</v>
      </c>
      <c r="D72" s="9">
        <v>4453.3999999999996</v>
      </c>
      <c r="E72" s="43">
        <f t="shared" si="1"/>
        <v>15542.199999999999</v>
      </c>
      <c r="G72" s="52"/>
      <c r="H72" s="52"/>
    </row>
    <row r="73" spans="2:8" s="2" customFormat="1" ht="15.5" x14ac:dyDescent="0.35">
      <c r="B73" s="5">
        <v>41131</v>
      </c>
      <c r="C73" s="9">
        <v>10825.2</v>
      </c>
      <c r="D73" s="9">
        <v>4473.2</v>
      </c>
      <c r="E73" s="43">
        <f t="shared" si="1"/>
        <v>15298.400000000001</v>
      </c>
      <c r="G73" s="52"/>
      <c r="H73" s="52"/>
    </row>
    <row r="74" spans="2:8" s="2" customFormat="1" ht="15.5" x14ac:dyDescent="0.35">
      <c r="B74" s="5">
        <v>41138</v>
      </c>
      <c r="C74" s="9">
        <v>10740.7</v>
      </c>
      <c r="D74" s="9">
        <v>4442</v>
      </c>
      <c r="E74" s="43">
        <f t="shared" si="1"/>
        <v>15182.7</v>
      </c>
      <c r="G74" s="52"/>
      <c r="H74" s="52"/>
    </row>
    <row r="75" spans="2:8" s="2" customFormat="1" ht="15.5" x14ac:dyDescent="0.35">
      <c r="B75" s="5">
        <v>41145</v>
      </c>
      <c r="C75" s="9">
        <v>10326.700000000001</v>
      </c>
      <c r="D75" s="9">
        <v>4437.5</v>
      </c>
      <c r="E75" s="43">
        <f t="shared" si="1"/>
        <v>14764.2</v>
      </c>
      <c r="G75" s="52"/>
      <c r="H75" s="52"/>
    </row>
    <row r="76" spans="2:8" s="2" customFormat="1" ht="15.5" x14ac:dyDescent="0.35">
      <c r="B76" s="5" t="s">
        <v>77</v>
      </c>
      <c r="C76" s="11">
        <v>10392</v>
      </c>
      <c r="D76" s="10">
        <v>4464</v>
      </c>
      <c r="E76" s="43">
        <f t="shared" si="1"/>
        <v>14856</v>
      </c>
      <c r="G76" s="52"/>
      <c r="H76" s="52"/>
    </row>
    <row r="77" spans="2:8" s="2" customFormat="1" ht="15.5" x14ac:dyDescent="0.35">
      <c r="B77" s="5">
        <v>41159</v>
      </c>
      <c r="C77" s="9">
        <v>10432.299999999999</v>
      </c>
      <c r="D77" s="9">
        <v>4396.1000000000004</v>
      </c>
      <c r="E77" s="43">
        <f t="shared" si="1"/>
        <v>14828.4</v>
      </c>
      <c r="G77" s="52"/>
      <c r="H77" s="52"/>
    </row>
    <row r="78" spans="2:8" s="2" customFormat="1" ht="15.5" x14ac:dyDescent="0.35">
      <c r="B78" s="5">
        <v>41166</v>
      </c>
      <c r="C78" s="9">
        <v>10383.799999999999</v>
      </c>
      <c r="D78" s="9">
        <v>4480.5</v>
      </c>
      <c r="E78" s="43">
        <f t="shared" si="1"/>
        <v>14864.3</v>
      </c>
      <c r="G78" s="52"/>
      <c r="H78" s="52"/>
    </row>
    <row r="79" spans="2:8" s="2" customFormat="1" ht="15.5" x14ac:dyDescent="0.35">
      <c r="B79" s="5">
        <v>41173</v>
      </c>
      <c r="C79" s="9">
        <v>10321.799999999999</v>
      </c>
      <c r="D79" s="9">
        <v>4519.7</v>
      </c>
      <c r="E79" s="43">
        <f t="shared" si="1"/>
        <v>14841.5</v>
      </c>
      <c r="G79" s="52"/>
      <c r="H79" s="52"/>
    </row>
    <row r="80" spans="2:8" s="2" customFormat="1" ht="15.5" x14ac:dyDescent="0.35">
      <c r="B80" s="5" t="s">
        <v>78</v>
      </c>
      <c r="C80" s="11">
        <v>10358.4</v>
      </c>
      <c r="D80" s="10">
        <v>4564.3</v>
      </c>
      <c r="E80" s="43">
        <f t="shared" si="1"/>
        <v>14922.7</v>
      </c>
      <c r="G80" s="52"/>
      <c r="H80" s="52"/>
    </row>
    <row r="81" spans="2:8" s="2" customFormat="1" ht="15.5" x14ac:dyDescent="0.35">
      <c r="B81" s="5">
        <v>41187</v>
      </c>
      <c r="C81" s="9">
        <v>9919.4</v>
      </c>
      <c r="D81" s="9">
        <v>4487.3</v>
      </c>
      <c r="E81" s="43">
        <f t="shared" si="1"/>
        <v>14406.7</v>
      </c>
      <c r="G81" s="52"/>
      <c r="H81" s="52"/>
    </row>
    <row r="82" spans="2:8" s="2" customFormat="1" ht="15.5" x14ac:dyDescent="0.35">
      <c r="B82" s="5">
        <v>41194</v>
      </c>
      <c r="C82" s="9">
        <v>9814.2000000000007</v>
      </c>
      <c r="D82" s="9">
        <v>4505.1000000000004</v>
      </c>
      <c r="E82" s="43">
        <f t="shared" si="1"/>
        <v>14319.300000000001</v>
      </c>
      <c r="G82" s="52"/>
      <c r="H82" s="52"/>
    </row>
    <row r="83" spans="2:8" s="2" customFormat="1" ht="15.5" x14ac:dyDescent="0.35">
      <c r="B83" s="5">
        <v>41201</v>
      </c>
      <c r="C83" s="9">
        <v>9829.4</v>
      </c>
      <c r="D83" s="9">
        <v>4560.3999999999996</v>
      </c>
      <c r="E83" s="43">
        <f t="shared" si="1"/>
        <v>14389.8</v>
      </c>
      <c r="G83" s="52"/>
      <c r="H83" s="52"/>
    </row>
    <row r="84" spans="2:8" s="2" customFormat="1" ht="15.5" x14ac:dyDescent="0.35">
      <c r="B84" s="5">
        <v>41208</v>
      </c>
      <c r="C84" s="9">
        <v>9806.1</v>
      </c>
      <c r="D84" s="9">
        <v>4527.1000000000004</v>
      </c>
      <c r="E84" s="43">
        <f t="shared" si="1"/>
        <v>14333.2</v>
      </c>
      <c r="G84" s="52"/>
      <c r="H84" s="52"/>
    </row>
    <row r="85" spans="2:8" s="2" customFormat="1" ht="15.5" x14ac:dyDescent="0.35">
      <c r="B85" s="5">
        <v>41215</v>
      </c>
      <c r="C85" s="9">
        <v>9547.4</v>
      </c>
      <c r="D85" s="9">
        <v>4553.1000000000004</v>
      </c>
      <c r="E85" s="43">
        <f t="shared" si="1"/>
        <v>14100.5</v>
      </c>
      <c r="G85" s="52"/>
      <c r="H85" s="52"/>
    </row>
    <row r="86" spans="2:8" s="2" customFormat="1" ht="15.5" x14ac:dyDescent="0.35">
      <c r="B86" s="5">
        <v>41222</v>
      </c>
      <c r="C86" s="9">
        <v>9242.6</v>
      </c>
      <c r="D86" s="9">
        <v>4602.8999999999996</v>
      </c>
      <c r="E86" s="43">
        <f t="shared" si="1"/>
        <v>13845.5</v>
      </c>
      <c r="G86" s="52"/>
      <c r="H86" s="52"/>
    </row>
    <row r="87" spans="2:8" s="2" customFormat="1" ht="15.5" x14ac:dyDescent="0.35">
      <c r="B87" s="5">
        <v>41229</v>
      </c>
      <c r="C87" s="9">
        <v>9124.6</v>
      </c>
      <c r="D87" s="9">
        <v>4689.6000000000004</v>
      </c>
      <c r="E87" s="43">
        <f t="shared" si="1"/>
        <v>13814.2</v>
      </c>
      <c r="G87" s="52"/>
      <c r="H87" s="52"/>
    </row>
    <row r="88" spans="2:8" s="2" customFormat="1" ht="15.5" x14ac:dyDescent="0.35">
      <c r="B88" s="5">
        <v>41236</v>
      </c>
      <c r="C88" s="9">
        <v>8860.2999999999993</v>
      </c>
      <c r="D88" s="9">
        <v>4715.3999999999996</v>
      </c>
      <c r="E88" s="43">
        <f t="shared" si="1"/>
        <v>13575.699999999999</v>
      </c>
      <c r="G88" s="52"/>
      <c r="H88" s="52"/>
    </row>
    <row r="89" spans="2:8" s="2" customFormat="1" ht="15.5" x14ac:dyDescent="0.35">
      <c r="B89" s="5" t="s">
        <v>79</v>
      </c>
      <c r="C89" s="11">
        <v>8703.6</v>
      </c>
      <c r="D89" s="10">
        <v>4827.7</v>
      </c>
      <c r="E89" s="43">
        <f t="shared" si="1"/>
        <v>13531.3</v>
      </c>
      <c r="G89" s="52"/>
      <c r="H89" s="52"/>
    </row>
    <row r="90" spans="2:8" s="2" customFormat="1" ht="15.5" x14ac:dyDescent="0.35">
      <c r="B90" s="5">
        <v>41250</v>
      </c>
      <c r="C90" s="9">
        <v>8514.1</v>
      </c>
      <c r="D90" s="9">
        <v>4860.3999999999996</v>
      </c>
      <c r="E90" s="43">
        <f t="shared" si="1"/>
        <v>13374.5</v>
      </c>
      <c r="G90" s="52"/>
      <c r="H90" s="52"/>
    </row>
    <row r="91" spans="2:8" s="2" customFormat="1" ht="15.5" x14ac:dyDescent="0.35">
      <c r="B91" s="5">
        <v>41257</v>
      </c>
      <c r="C91" s="9">
        <v>8587.1</v>
      </c>
      <c r="D91" s="9">
        <v>4621.3</v>
      </c>
      <c r="E91" s="43">
        <f t="shared" si="1"/>
        <v>13208.400000000001</v>
      </c>
      <c r="G91" s="52"/>
      <c r="H91" s="52"/>
    </row>
    <row r="92" spans="2:8" s="2" customFormat="1" ht="15.5" x14ac:dyDescent="0.35">
      <c r="B92" s="5">
        <v>41264</v>
      </c>
      <c r="C92" s="9">
        <v>8625.7000000000007</v>
      </c>
      <c r="D92" s="9">
        <v>4752.3999999999996</v>
      </c>
      <c r="E92" s="43">
        <f t="shared" si="1"/>
        <v>13378.1</v>
      </c>
      <c r="G92" s="52"/>
      <c r="H92" s="52"/>
    </row>
    <row r="93" spans="2:8" s="2" customFormat="1" ht="15.5" x14ac:dyDescent="0.35">
      <c r="B93" s="5">
        <v>41271</v>
      </c>
      <c r="C93" s="9">
        <v>9009.4</v>
      </c>
      <c r="D93" s="9">
        <v>4798.7</v>
      </c>
      <c r="E93" s="43">
        <f t="shared" si="1"/>
        <v>13808.099999999999</v>
      </c>
      <c r="G93" s="52"/>
      <c r="H93" s="52"/>
    </row>
    <row r="94" spans="2:8" s="2" customFormat="1" ht="15.5" x14ac:dyDescent="0.35">
      <c r="B94" s="5">
        <v>41278</v>
      </c>
      <c r="C94" s="9">
        <v>8769.6999999999989</v>
      </c>
      <c r="D94" s="9">
        <v>4789.1000000000004</v>
      </c>
      <c r="E94" s="43">
        <f t="shared" si="1"/>
        <v>13558.8</v>
      </c>
      <c r="G94" s="52"/>
      <c r="H94" s="52"/>
    </row>
    <row r="95" spans="2:8" s="2" customFormat="1" ht="15.5" x14ac:dyDescent="0.35">
      <c r="B95" s="5">
        <v>41285</v>
      </c>
      <c r="C95" s="9">
        <v>8950.9</v>
      </c>
      <c r="D95" s="9">
        <v>4831.5</v>
      </c>
      <c r="E95" s="43">
        <f t="shared" si="1"/>
        <v>13782.4</v>
      </c>
      <c r="G95" s="52"/>
      <c r="H95" s="52"/>
    </row>
    <row r="96" spans="2:8" s="2" customFormat="1" ht="15.5" x14ac:dyDescent="0.35">
      <c r="B96" s="5">
        <v>41292</v>
      </c>
      <c r="C96" s="9">
        <v>8809</v>
      </c>
      <c r="D96" s="9">
        <v>4896.3</v>
      </c>
      <c r="E96" s="43">
        <f t="shared" si="1"/>
        <v>13705.3</v>
      </c>
      <c r="G96" s="52"/>
      <c r="H96" s="52"/>
    </row>
    <row r="97" spans="2:8" s="2" customFormat="1" ht="15.5" x14ac:dyDescent="0.35">
      <c r="B97" s="5">
        <v>41299</v>
      </c>
      <c r="C97" s="9">
        <v>8654.4</v>
      </c>
      <c r="D97" s="9">
        <v>4894.7</v>
      </c>
      <c r="E97" s="43">
        <f t="shared" si="1"/>
        <v>13549.099999999999</v>
      </c>
      <c r="G97" s="52"/>
      <c r="H97" s="52"/>
    </row>
    <row r="98" spans="2:8" s="2" customFormat="1" ht="15.5" x14ac:dyDescent="0.35">
      <c r="B98" s="5">
        <v>41306</v>
      </c>
      <c r="C98" s="9">
        <v>8586.6</v>
      </c>
      <c r="D98" s="9">
        <v>4887.6000000000004</v>
      </c>
      <c r="E98" s="43">
        <f t="shared" si="1"/>
        <v>13474.2</v>
      </c>
      <c r="G98" s="52"/>
      <c r="H98" s="52"/>
    </row>
    <row r="99" spans="2:8" s="2" customFormat="1" ht="15.5" x14ac:dyDescent="0.35">
      <c r="B99" s="5">
        <v>41313</v>
      </c>
      <c r="C99" s="9">
        <v>8458.4</v>
      </c>
      <c r="D99" s="9">
        <v>4937.2</v>
      </c>
      <c r="E99" s="43">
        <f t="shared" si="1"/>
        <v>13395.599999999999</v>
      </c>
      <c r="G99" s="52"/>
      <c r="H99" s="52"/>
    </row>
    <row r="100" spans="2:8" s="2" customFormat="1" ht="15.5" x14ac:dyDescent="0.35">
      <c r="B100" s="5">
        <v>41320</v>
      </c>
      <c r="C100" s="9">
        <v>8141.2</v>
      </c>
      <c r="D100" s="9">
        <v>4917.3999999999996</v>
      </c>
      <c r="E100" s="43">
        <f t="shared" si="1"/>
        <v>13058.599999999999</v>
      </c>
      <c r="G100" s="52"/>
      <c r="H100" s="52"/>
    </row>
    <row r="101" spans="2:8" s="2" customFormat="1" ht="15.5" x14ac:dyDescent="0.35">
      <c r="B101" s="5">
        <v>41327</v>
      </c>
      <c r="C101" s="9">
        <v>8227</v>
      </c>
      <c r="D101" s="9">
        <v>4958</v>
      </c>
      <c r="E101" s="43">
        <f t="shared" si="1"/>
        <v>13185</v>
      </c>
      <c r="G101" s="52"/>
      <c r="H101" s="52"/>
    </row>
    <row r="102" spans="2:8" s="2" customFormat="1" ht="15.5" x14ac:dyDescent="0.35">
      <c r="B102" s="5">
        <v>41334</v>
      </c>
      <c r="C102" s="9">
        <v>7860.9</v>
      </c>
      <c r="D102" s="9">
        <v>4943.8</v>
      </c>
      <c r="E102" s="43">
        <f t="shared" si="1"/>
        <v>12804.7</v>
      </c>
      <c r="G102" s="52"/>
      <c r="H102" s="52"/>
    </row>
    <row r="103" spans="2:8" s="2" customFormat="1" ht="15.5" x14ac:dyDescent="0.35">
      <c r="B103" s="5">
        <v>41341</v>
      </c>
      <c r="C103" s="9">
        <v>7655</v>
      </c>
      <c r="D103" s="9">
        <v>4910.5</v>
      </c>
      <c r="E103" s="43">
        <f t="shared" si="1"/>
        <v>12565.5</v>
      </c>
      <c r="G103" s="52"/>
      <c r="H103" s="52"/>
    </row>
    <row r="104" spans="2:8" s="2" customFormat="1" ht="15.5" x14ac:dyDescent="0.35">
      <c r="B104" s="5">
        <v>41348</v>
      </c>
      <c r="C104" s="9">
        <v>7450.5</v>
      </c>
      <c r="D104" s="9">
        <v>4985.6000000000004</v>
      </c>
      <c r="E104" s="43">
        <f t="shared" si="1"/>
        <v>12436.1</v>
      </c>
      <c r="G104" s="52"/>
      <c r="H104" s="52"/>
    </row>
    <row r="105" spans="2:8" s="2" customFormat="1" ht="15.5" x14ac:dyDescent="0.35">
      <c r="B105" s="5">
        <v>41355</v>
      </c>
      <c r="C105" s="9">
        <v>7277.4</v>
      </c>
      <c r="D105" s="9">
        <v>5092.6000000000004</v>
      </c>
      <c r="E105" s="43">
        <f t="shared" si="1"/>
        <v>12370</v>
      </c>
      <c r="G105" s="52"/>
      <c r="H105" s="52"/>
    </row>
    <row r="106" spans="2:8" s="2" customFormat="1" ht="15.5" x14ac:dyDescent="0.35">
      <c r="B106" s="5" t="s">
        <v>80</v>
      </c>
      <c r="C106" s="11">
        <v>7126</v>
      </c>
      <c r="D106" s="10">
        <v>5123.6000000000004</v>
      </c>
      <c r="E106" s="43">
        <f t="shared" si="1"/>
        <v>12249.6</v>
      </c>
      <c r="G106" s="52"/>
      <c r="H106" s="52"/>
    </row>
    <row r="107" spans="2:8" s="2" customFormat="1" ht="15.5" x14ac:dyDescent="0.35">
      <c r="B107" s="5">
        <v>41369</v>
      </c>
      <c r="C107" s="9">
        <v>6697.4</v>
      </c>
      <c r="D107" s="9">
        <v>5061.1000000000004</v>
      </c>
      <c r="E107" s="43">
        <f t="shared" si="1"/>
        <v>11758.5</v>
      </c>
      <c r="G107" s="52"/>
      <c r="H107" s="52"/>
    </row>
    <row r="108" spans="2:8" s="2" customFormat="1" ht="15.5" x14ac:dyDescent="0.35">
      <c r="B108" s="5">
        <v>41376</v>
      </c>
      <c r="C108" s="9">
        <v>6640.2</v>
      </c>
      <c r="D108" s="9">
        <v>5049.8</v>
      </c>
      <c r="E108" s="43">
        <f t="shared" si="1"/>
        <v>11690</v>
      </c>
      <c r="G108" s="52"/>
      <c r="H108" s="52"/>
    </row>
    <row r="109" spans="2:8" s="2" customFormat="1" ht="15.5" x14ac:dyDescent="0.35">
      <c r="B109" s="5">
        <v>41383</v>
      </c>
      <c r="C109" s="9">
        <v>6817</v>
      </c>
      <c r="D109" s="9">
        <v>5121</v>
      </c>
      <c r="E109" s="43">
        <f t="shared" si="1"/>
        <v>11938</v>
      </c>
      <c r="G109" s="52"/>
      <c r="H109" s="52"/>
    </row>
    <row r="110" spans="2:8" s="2" customFormat="1" ht="15.5" x14ac:dyDescent="0.35">
      <c r="B110" s="5">
        <v>41390</v>
      </c>
      <c r="C110" s="9">
        <v>6676.9</v>
      </c>
      <c r="D110" s="9">
        <v>5087.5</v>
      </c>
      <c r="E110" s="43">
        <f t="shared" si="1"/>
        <v>11764.4</v>
      </c>
      <c r="G110" s="52"/>
      <c r="H110" s="52"/>
    </row>
    <row r="111" spans="2:8" s="2" customFormat="1" ht="15.5" x14ac:dyDescent="0.35">
      <c r="B111" s="5">
        <v>41397</v>
      </c>
      <c r="C111" s="9">
        <v>6772.4</v>
      </c>
      <c r="D111" s="9">
        <v>5090.7</v>
      </c>
      <c r="E111" s="43">
        <f t="shared" si="1"/>
        <v>11863.099999999999</v>
      </c>
      <c r="G111" s="52"/>
      <c r="H111" s="52"/>
    </row>
    <row r="112" spans="2:8" s="2" customFormat="1" ht="15.5" x14ac:dyDescent="0.35">
      <c r="B112" s="5">
        <v>41404</v>
      </c>
      <c r="C112" s="9">
        <v>6524.5</v>
      </c>
      <c r="D112" s="9">
        <v>5076.5</v>
      </c>
      <c r="E112" s="43">
        <f t="shared" si="1"/>
        <v>11601</v>
      </c>
      <c r="G112" s="52"/>
      <c r="H112" s="52"/>
    </row>
    <row r="113" spans="2:8" s="2" customFormat="1" ht="15.5" x14ac:dyDescent="0.35">
      <c r="B113" s="5">
        <v>41411</v>
      </c>
      <c r="C113" s="9">
        <v>6382.9</v>
      </c>
      <c r="D113" s="9">
        <v>5050.1000000000004</v>
      </c>
      <c r="E113" s="43">
        <f t="shared" si="1"/>
        <v>11433</v>
      </c>
      <c r="G113" s="52"/>
      <c r="H113" s="52"/>
    </row>
    <row r="114" spans="2:8" s="2" customFormat="1" ht="15.5" x14ac:dyDescent="0.35">
      <c r="B114" s="5">
        <v>41418</v>
      </c>
      <c r="C114" s="9">
        <v>6564.7</v>
      </c>
      <c r="D114" s="9">
        <v>5059.1000000000004</v>
      </c>
      <c r="E114" s="43">
        <f t="shared" si="1"/>
        <v>11623.8</v>
      </c>
      <c r="G114" s="52"/>
      <c r="H114" s="52"/>
    </row>
    <row r="115" spans="2:8" s="2" customFormat="1" ht="15.5" x14ac:dyDescent="0.35">
      <c r="B115" s="5" t="s">
        <v>81</v>
      </c>
      <c r="C115" s="11">
        <v>6393.1</v>
      </c>
      <c r="D115" s="10">
        <v>5081.2</v>
      </c>
      <c r="E115" s="43">
        <f t="shared" si="1"/>
        <v>11474.3</v>
      </c>
      <c r="G115" s="52"/>
      <c r="H115" s="52"/>
    </row>
    <row r="116" spans="2:8" s="2" customFormat="1" ht="15.5" x14ac:dyDescent="0.35">
      <c r="B116" s="5">
        <v>41432</v>
      </c>
      <c r="C116" s="9">
        <v>6286.9</v>
      </c>
      <c r="D116" s="9">
        <v>5159.1000000000004</v>
      </c>
      <c r="E116" s="43">
        <f t="shared" si="1"/>
        <v>11446</v>
      </c>
      <c r="G116" s="52"/>
      <c r="H116" s="52"/>
    </row>
    <row r="117" spans="2:8" s="2" customFormat="1" ht="15.5" x14ac:dyDescent="0.35">
      <c r="B117" s="5">
        <v>41439</v>
      </c>
      <c r="C117" s="9">
        <v>6239</v>
      </c>
      <c r="D117" s="9">
        <v>5101.6000000000004</v>
      </c>
      <c r="E117" s="43">
        <f t="shared" si="1"/>
        <v>11340.6</v>
      </c>
      <c r="G117" s="52"/>
      <c r="H117" s="52"/>
    </row>
    <row r="118" spans="2:8" s="2" customFormat="1" ht="15.5" x14ac:dyDescent="0.35">
      <c r="B118" s="5">
        <v>41446</v>
      </c>
      <c r="C118" s="9">
        <v>6256.5</v>
      </c>
      <c r="D118" s="9">
        <v>5088.3</v>
      </c>
      <c r="E118" s="43">
        <f t="shared" si="1"/>
        <v>11344.8</v>
      </c>
      <c r="G118" s="52"/>
      <c r="H118" s="52"/>
    </row>
    <row r="119" spans="2:8" s="2" customFormat="1" ht="15.5" x14ac:dyDescent="0.35">
      <c r="B119" s="5" t="s">
        <v>82</v>
      </c>
      <c r="C119" s="11">
        <v>6008.4</v>
      </c>
      <c r="D119" s="10">
        <v>5011.1000000000004</v>
      </c>
      <c r="E119" s="43">
        <f t="shared" si="1"/>
        <v>11019.5</v>
      </c>
      <c r="G119" s="52"/>
      <c r="H119" s="52"/>
    </row>
    <row r="120" spans="2:8" s="2" customFormat="1" ht="15.5" x14ac:dyDescent="0.35">
      <c r="B120" s="5">
        <v>41460</v>
      </c>
      <c r="C120" s="9">
        <v>5546.5</v>
      </c>
      <c r="D120" s="9">
        <v>4997</v>
      </c>
      <c r="E120" s="43">
        <f t="shared" si="1"/>
        <v>10543.5</v>
      </c>
      <c r="G120" s="52"/>
      <c r="H120" s="52"/>
    </row>
    <row r="121" spans="2:8" s="2" customFormat="1" ht="15.5" x14ac:dyDescent="0.35">
      <c r="B121" s="5">
        <v>41467</v>
      </c>
      <c r="C121" s="9">
        <v>5521.1</v>
      </c>
      <c r="D121" s="9">
        <v>4980.8</v>
      </c>
      <c r="E121" s="43">
        <f t="shared" si="1"/>
        <v>10501.900000000001</v>
      </c>
      <c r="G121" s="52"/>
      <c r="H121" s="52"/>
    </row>
    <row r="122" spans="2:8" s="2" customFormat="1" ht="15.5" x14ac:dyDescent="0.35">
      <c r="B122" s="5">
        <v>41474</v>
      </c>
      <c r="C122" s="9">
        <v>5153.3</v>
      </c>
      <c r="D122" s="9">
        <v>5049.3999999999996</v>
      </c>
      <c r="E122" s="43">
        <f t="shared" si="1"/>
        <v>10202.700000000001</v>
      </c>
      <c r="G122" s="52"/>
      <c r="H122" s="52"/>
    </row>
    <row r="123" spans="2:8" s="2" customFormat="1" ht="15.5" x14ac:dyDescent="0.35">
      <c r="B123" s="5">
        <v>41481</v>
      </c>
      <c r="C123" s="9">
        <v>5170.8</v>
      </c>
      <c r="D123" s="9">
        <v>5053.8</v>
      </c>
      <c r="E123" s="43">
        <f t="shared" si="1"/>
        <v>10224.6</v>
      </c>
      <c r="G123" s="52"/>
      <c r="H123" s="52"/>
    </row>
    <row r="124" spans="2:8" s="2" customFormat="1" ht="15.5" x14ac:dyDescent="0.35">
      <c r="B124" s="5">
        <v>41488</v>
      </c>
      <c r="C124" s="9">
        <v>5142.7</v>
      </c>
      <c r="D124" s="9">
        <v>5088</v>
      </c>
      <c r="E124" s="43">
        <f t="shared" si="1"/>
        <v>10230.700000000001</v>
      </c>
      <c r="G124" s="52"/>
      <c r="H124" s="52"/>
    </row>
    <row r="125" spans="2:8" s="2" customFormat="1" ht="15.5" x14ac:dyDescent="0.35">
      <c r="B125" s="5">
        <v>41493</v>
      </c>
      <c r="C125" s="9">
        <v>5228.5</v>
      </c>
      <c r="D125" s="9">
        <v>5098.3</v>
      </c>
      <c r="E125" s="43">
        <f t="shared" si="1"/>
        <v>10326.799999999999</v>
      </c>
      <c r="G125" s="52"/>
      <c r="H125" s="52"/>
    </row>
    <row r="126" spans="2:8" s="2" customFormat="1" ht="15.5" x14ac:dyDescent="0.35">
      <c r="B126" s="5">
        <v>41502</v>
      </c>
      <c r="C126" s="9">
        <v>5248.1</v>
      </c>
      <c r="D126" s="9">
        <v>5151</v>
      </c>
      <c r="E126" s="43">
        <f t="shared" si="1"/>
        <v>10399.1</v>
      </c>
      <c r="G126" s="52"/>
      <c r="H126" s="52"/>
    </row>
    <row r="127" spans="2:8" s="2" customFormat="1" ht="15.5" x14ac:dyDescent="0.35">
      <c r="B127" s="5">
        <v>41509</v>
      </c>
      <c r="C127" s="9">
        <v>5203.6000000000004</v>
      </c>
      <c r="D127" s="9">
        <v>5186.8999999999996</v>
      </c>
      <c r="E127" s="43">
        <f t="shared" si="1"/>
        <v>10390.5</v>
      </c>
      <c r="G127" s="52"/>
      <c r="H127" s="52"/>
    </row>
    <row r="128" spans="2:8" s="2" customFormat="1" ht="15.5" x14ac:dyDescent="0.35">
      <c r="B128" s="5" t="s">
        <v>83</v>
      </c>
      <c r="C128" s="11">
        <v>4824.1000000000004</v>
      </c>
      <c r="D128" s="10">
        <v>5170.7</v>
      </c>
      <c r="E128" s="43">
        <f t="shared" si="1"/>
        <v>9994.7999999999993</v>
      </c>
      <c r="G128" s="52"/>
      <c r="H128" s="52"/>
    </row>
    <row r="129" spans="2:8" s="2" customFormat="1" ht="15.5" x14ac:dyDescent="0.35">
      <c r="B129" s="5">
        <v>41523</v>
      </c>
      <c r="C129" s="9">
        <v>5162.3999999999996</v>
      </c>
      <c r="D129" s="9">
        <v>5210.8</v>
      </c>
      <c r="E129" s="43">
        <f t="shared" si="1"/>
        <v>10373.200000000001</v>
      </c>
      <c r="G129" s="52"/>
      <c r="H129" s="52"/>
    </row>
    <row r="130" spans="2:8" s="2" customFormat="1" ht="15.5" x14ac:dyDescent="0.35">
      <c r="B130" s="5">
        <v>41530</v>
      </c>
      <c r="C130" s="9">
        <v>5118.3</v>
      </c>
      <c r="D130" s="9">
        <v>5256.2</v>
      </c>
      <c r="E130" s="43">
        <f t="shared" si="1"/>
        <v>10374.5</v>
      </c>
      <c r="G130" s="52"/>
      <c r="H130" s="52"/>
    </row>
    <row r="131" spans="2:8" s="2" customFormat="1" ht="15.5" x14ac:dyDescent="0.35">
      <c r="B131" s="5">
        <v>41537</v>
      </c>
      <c r="C131" s="9">
        <v>4928.3999999999996</v>
      </c>
      <c r="D131" s="9">
        <v>5282.3</v>
      </c>
      <c r="E131" s="43">
        <f t="shared" si="1"/>
        <v>10210.700000000001</v>
      </c>
      <c r="G131" s="52"/>
      <c r="H131" s="52"/>
    </row>
    <row r="132" spans="2:8" s="2" customFormat="1" ht="15.5" x14ac:dyDescent="0.35">
      <c r="B132" s="5">
        <v>41544</v>
      </c>
      <c r="C132" s="9">
        <v>4602.1000000000004</v>
      </c>
      <c r="D132" s="9">
        <v>5321.3</v>
      </c>
      <c r="E132" s="43">
        <f t="shared" si="1"/>
        <v>9923.4000000000015</v>
      </c>
      <c r="G132" s="52"/>
      <c r="H132" s="52"/>
    </row>
    <row r="133" spans="2:8" s="2" customFormat="1" ht="15.5" x14ac:dyDescent="0.35">
      <c r="B133" s="5">
        <v>41551</v>
      </c>
      <c r="C133" s="9">
        <v>3953.6</v>
      </c>
      <c r="D133" s="9">
        <v>5174</v>
      </c>
      <c r="E133" s="43">
        <f t="shared" si="1"/>
        <v>9127.6</v>
      </c>
      <c r="G133" s="52"/>
      <c r="H133" s="52"/>
    </row>
    <row r="134" spans="2:8" s="2" customFormat="1" ht="15.5" x14ac:dyDescent="0.35">
      <c r="B134" s="5">
        <v>41558</v>
      </c>
      <c r="C134" s="9">
        <v>4075.4</v>
      </c>
      <c r="D134" s="9">
        <v>5131.8999999999996</v>
      </c>
      <c r="E134" s="43">
        <f t="shared" si="1"/>
        <v>9207.2999999999993</v>
      </c>
      <c r="G134" s="52"/>
      <c r="H134" s="52"/>
    </row>
    <row r="135" spans="2:8" s="2" customFormat="1" ht="15.5" x14ac:dyDescent="0.35">
      <c r="B135" s="5">
        <v>41561</v>
      </c>
      <c r="C135" s="9">
        <v>4086</v>
      </c>
      <c r="D135" s="9">
        <v>5144.3</v>
      </c>
      <c r="E135" s="43">
        <f t="shared" ref="E135:E198" si="2">SUM(C135:D135)</f>
        <v>9230.2999999999993</v>
      </c>
      <c r="G135" s="52"/>
      <c r="H135" s="52"/>
    </row>
    <row r="136" spans="2:8" s="2" customFormat="1" ht="15.5" x14ac:dyDescent="0.35">
      <c r="B136" s="5">
        <v>41572</v>
      </c>
      <c r="C136" s="9">
        <v>4299.3999999999996</v>
      </c>
      <c r="D136" s="9">
        <v>5197.8</v>
      </c>
      <c r="E136" s="43">
        <f t="shared" si="2"/>
        <v>9497.2000000000007</v>
      </c>
      <c r="G136" s="52"/>
      <c r="H136" s="52"/>
    </row>
    <row r="137" spans="2:8" s="2" customFormat="1" ht="15.5" x14ac:dyDescent="0.35">
      <c r="B137" s="5">
        <v>41579</v>
      </c>
      <c r="C137" s="9">
        <v>4224.5</v>
      </c>
      <c r="D137" s="9">
        <v>5285.3</v>
      </c>
      <c r="E137" s="43">
        <f t="shared" si="2"/>
        <v>9509.7999999999993</v>
      </c>
      <c r="G137" s="52"/>
      <c r="H137" s="52"/>
    </row>
    <row r="138" spans="2:8" s="2" customFormat="1" ht="15.5" x14ac:dyDescent="0.35">
      <c r="B138" s="5">
        <v>41586</v>
      </c>
      <c r="C138" s="9">
        <v>3845.4</v>
      </c>
      <c r="D138" s="9">
        <v>5232.3</v>
      </c>
      <c r="E138" s="43">
        <f t="shared" si="2"/>
        <v>9077.7000000000007</v>
      </c>
      <c r="G138" s="52"/>
      <c r="H138" s="52"/>
    </row>
    <row r="139" spans="2:8" s="2" customFormat="1" ht="15.5" x14ac:dyDescent="0.35">
      <c r="B139" s="5">
        <v>41591</v>
      </c>
      <c r="C139" s="9">
        <v>3645.8</v>
      </c>
      <c r="D139" s="9">
        <v>5219.3999999999996</v>
      </c>
      <c r="E139" s="43">
        <f t="shared" si="2"/>
        <v>8865.2000000000007</v>
      </c>
      <c r="G139" s="52"/>
      <c r="H139" s="52"/>
    </row>
    <row r="140" spans="2:8" s="2" customFormat="1" ht="15.5" x14ac:dyDescent="0.35">
      <c r="B140" s="5">
        <v>41600</v>
      </c>
      <c r="C140" s="9">
        <v>3463.7</v>
      </c>
      <c r="D140" s="9">
        <v>5332.3</v>
      </c>
      <c r="E140" s="43">
        <f t="shared" si="2"/>
        <v>8796</v>
      </c>
      <c r="G140" s="52"/>
      <c r="H140" s="52"/>
    </row>
    <row r="141" spans="2:8" s="2" customFormat="1" ht="15.5" x14ac:dyDescent="0.35">
      <c r="B141" s="5" t="s">
        <v>84</v>
      </c>
      <c r="C141" s="11">
        <v>3048.2</v>
      </c>
      <c r="D141" s="10">
        <v>5198.6000000000004</v>
      </c>
      <c r="E141" s="43">
        <f t="shared" si="2"/>
        <v>8246.7999999999993</v>
      </c>
      <c r="G141" s="52"/>
      <c r="H141" s="52"/>
    </row>
    <row r="142" spans="2:8" s="2" customFormat="1" ht="15.5" x14ac:dyDescent="0.35">
      <c r="B142" s="5">
        <v>41614</v>
      </c>
      <c r="C142" s="9">
        <v>2963.1</v>
      </c>
      <c r="D142" s="9">
        <v>5097.3</v>
      </c>
      <c r="E142" s="43">
        <f t="shared" si="2"/>
        <v>8060.4</v>
      </c>
      <c r="G142" s="52"/>
      <c r="H142" s="52"/>
    </row>
    <row r="143" spans="2:8" s="2" customFormat="1" ht="15.5" x14ac:dyDescent="0.35">
      <c r="B143" s="5">
        <v>41621</v>
      </c>
      <c r="C143" s="9">
        <v>3467.8</v>
      </c>
      <c r="D143" s="9">
        <v>5058.5</v>
      </c>
      <c r="E143" s="43">
        <f t="shared" si="2"/>
        <v>8526.2999999999993</v>
      </c>
      <c r="G143" s="52"/>
      <c r="H143" s="52"/>
    </row>
    <row r="144" spans="2:8" s="2" customFormat="1" ht="15.5" x14ac:dyDescent="0.35">
      <c r="B144" s="5">
        <v>41628</v>
      </c>
      <c r="C144" s="9">
        <v>3192.9</v>
      </c>
      <c r="D144" s="9">
        <v>4897.3</v>
      </c>
      <c r="E144" s="43">
        <f t="shared" si="2"/>
        <v>8090.2000000000007</v>
      </c>
      <c r="G144" s="52"/>
      <c r="H144" s="52"/>
    </row>
    <row r="145" spans="2:8" s="2" customFormat="1" ht="15.5" x14ac:dyDescent="0.35">
      <c r="B145" s="5">
        <v>41635</v>
      </c>
      <c r="C145" s="9">
        <v>3657.3</v>
      </c>
      <c r="D145" s="9">
        <v>4864.1000000000004</v>
      </c>
      <c r="E145" s="43">
        <f t="shared" si="2"/>
        <v>8521.4000000000015</v>
      </c>
      <c r="G145" s="52"/>
      <c r="H145" s="52"/>
    </row>
    <row r="146" spans="2:8" s="2" customFormat="1" ht="15.5" x14ac:dyDescent="0.35">
      <c r="B146" s="5">
        <v>41642</v>
      </c>
      <c r="C146" s="9">
        <v>3245</v>
      </c>
      <c r="D146" s="9">
        <v>4804.3</v>
      </c>
      <c r="E146" s="43">
        <f t="shared" si="2"/>
        <v>8049.3</v>
      </c>
      <c r="G146" s="52"/>
      <c r="H146" s="52"/>
    </row>
    <row r="147" spans="2:8" s="2" customFormat="1" ht="15.5" x14ac:dyDescent="0.35">
      <c r="B147" s="5">
        <v>41649</v>
      </c>
      <c r="C147" s="9">
        <v>3467.2</v>
      </c>
      <c r="D147" s="9">
        <v>4849.7</v>
      </c>
      <c r="E147" s="43">
        <f t="shared" si="2"/>
        <v>8316.9</v>
      </c>
      <c r="G147" s="52"/>
      <c r="H147" s="52"/>
    </row>
    <row r="148" spans="2:8" s="2" customFormat="1" ht="15.5" x14ac:dyDescent="0.35">
      <c r="B148" s="5">
        <v>41656</v>
      </c>
      <c r="C148" s="9">
        <v>3322.3</v>
      </c>
      <c r="D148" s="9">
        <v>4846.1000000000004</v>
      </c>
      <c r="E148" s="43">
        <f t="shared" si="2"/>
        <v>8168.4000000000005</v>
      </c>
      <c r="G148" s="52"/>
      <c r="H148" s="52"/>
    </row>
    <row r="149" spans="2:8" s="2" customFormat="1" ht="15.5" x14ac:dyDescent="0.35">
      <c r="B149" s="5">
        <v>41663</v>
      </c>
      <c r="C149" s="9">
        <v>3176.6</v>
      </c>
      <c r="D149" s="9">
        <f>4817.3</f>
        <v>4817.3</v>
      </c>
      <c r="E149" s="43">
        <f t="shared" si="2"/>
        <v>7993.9</v>
      </c>
      <c r="G149" s="52"/>
      <c r="H149" s="52"/>
    </row>
    <row r="150" spans="2:8" s="2" customFormat="1" ht="15.5" x14ac:dyDescent="0.35">
      <c r="B150" s="5" t="s">
        <v>85</v>
      </c>
      <c r="C150" s="11">
        <v>3180.3</v>
      </c>
      <c r="D150" s="10">
        <v>4808</v>
      </c>
      <c r="E150" s="43">
        <f t="shared" si="2"/>
        <v>7988.3</v>
      </c>
      <c r="G150" s="52"/>
      <c r="H150" s="52"/>
    </row>
    <row r="151" spans="2:8" s="2" customFormat="1" ht="15.5" x14ac:dyDescent="0.35">
      <c r="B151" s="5">
        <v>41677</v>
      </c>
      <c r="C151" s="9">
        <v>2841.3</v>
      </c>
      <c r="D151" s="9">
        <v>4748.3</v>
      </c>
      <c r="E151" s="43">
        <f t="shared" si="2"/>
        <v>7589.6</v>
      </c>
      <c r="G151" s="52"/>
      <c r="H151" s="52"/>
    </row>
    <row r="152" spans="2:8" s="2" customFormat="1" ht="15.5" x14ac:dyDescent="0.35">
      <c r="B152" s="5">
        <v>41684</v>
      </c>
      <c r="C152" s="9">
        <v>3196.7</v>
      </c>
      <c r="D152" s="9">
        <v>4797.5</v>
      </c>
      <c r="E152" s="43">
        <f t="shared" si="2"/>
        <v>7994.2</v>
      </c>
      <c r="G152" s="52"/>
      <c r="H152" s="52"/>
    </row>
    <row r="153" spans="2:8" s="2" customFormat="1" ht="15.5" x14ac:dyDescent="0.35">
      <c r="B153" s="5">
        <v>41691</v>
      </c>
      <c r="C153" s="9">
        <v>3870.8</v>
      </c>
      <c r="D153" s="9">
        <v>4783.8</v>
      </c>
      <c r="E153" s="43">
        <f t="shared" si="2"/>
        <v>8654.6</v>
      </c>
      <c r="G153" s="52"/>
      <c r="H153" s="52"/>
    </row>
    <row r="154" spans="2:8" s="2" customFormat="1" ht="15.5" x14ac:dyDescent="0.35">
      <c r="B154" s="5" t="s">
        <v>86</v>
      </c>
      <c r="C154" s="11">
        <v>3918.6</v>
      </c>
      <c r="D154" s="10">
        <v>4825</v>
      </c>
      <c r="E154" s="43">
        <f t="shared" si="2"/>
        <v>8743.6</v>
      </c>
      <c r="G154" s="52"/>
      <c r="H154" s="52"/>
    </row>
    <row r="155" spans="2:8" s="2" customFormat="1" ht="15.5" x14ac:dyDescent="0.35">
      <c r="B155" s="5">
        <v>41705</v>
      </c>
      <c r="C155" s="9">
        <v>4622.6000000000004</v>
      </c>
      <c r="D155" s="9">
        <v>4753.1000000000004</v>
      </c>
      <c r="E155" s="43">
        <f t="shared" si="2"/>
        <v>9375.7000000000007</v>
      </c>
      <c r="G155" s="52"/>
      <c r="H155" s="52"/>
    </row>
    <row r="156" spans="2:8" s="2" customFormat="1" ht="15.5" x14ac:dyDescent="0.35">
      <c r="B156" s="5">
        <v>41712</v>
      </c>
      <c r="C156" s="9">
        <v>4808.5</v>
      </c>
      <c r="D156" s="9">
        <v>4840.3999999999996</v>
      </c>
      <c r="E156" s="43">
        <f t="shared" si="2"/>
        <v>9648.9</v>
      </c>
      <c r="G156" s="52"/>
      <c r="H156" s="52"/>
    </row>
    <row r="157" spans="2:8" s="2" customFormat="1" ht="15.5" x14ac:dyDescent="0.35">
      <c r="B157" s="5">
        <v>41719</v>
      </c>
      <c r="C157" s="9">
        <v>4426.3999999999996</v>
      </c>
      <c r="D157" s="9">
        <v>4717.3999999999996</v>
      </c>
      <c r="E157" s="43">
        <f t="shared" si="2"/>
        <v>9143.7999999999993</v>
      </c>
      <c r="G157" s="52"/>
      <c r="H157" s="52"/>
    </row>
    <row r="158" spans="2:8" s="2" customFormat="1" ht="15.5" x14ac:dyDescent="0.35">
      <c r="B158" s="5">
        <v>41726</v>
      </c>
      <c r="C158" s="9">
        <v>5171.6000000000004</v>
      </c>
      <c r="D158" s="9">
        <v>4692.6000000000004</v>
      </c>
      <c r="E158" s="43">
        <f t="shared" si="2"/>
        <v>9864.2000000000007</v>
      </c>
      <c r="G158" s="52"/>
      <c r="H158" s="52"/>
    </row>
    <row r="159" spans="2:8" s="2" customFormat="1" ht="15.5" x14ac:dyDescent="0.35">
      <c r="B159" s="5">
        <v>41733</v>
      </c>
      <c r="C159" s="9">
        <v>4943.2</v>
      </c>
      <c r="D159" s="9">
        <v>4770.3</v>
      </c>
      <c r="E159" s="43">
        <f t="shared" si="2"/>
        <v>9713.5</v>
      </c>
      <c r="G159" s="52"/>
      <c r="H159" s="52"/>
    </row>
    <row r="160" spans="2:8" s="2" customFormat="1" ht="15.5" x14ac:dyDescent="0.35">
      <c r="B160" s="5">
        <v>41740</v>
      </c>
      <c r="C160" s="9">
        <v>4983.8999999999996</v>
      </c>
      <c r="D160" s="9">
        <v>4865.7</v>
      </c>
      <c r="E160" s="43">
        <f t="shared" si="2"/>
        <v>9849.5999999999985</v>
      </c>
      <c r="G160" s="52"/>
      <c r="H160" s="52"/>
    </row>
    <row r="161" spans="2:8" s="2" customFormat="1" ht="15.5" x14ac:dyDescent="0.35">
      <c r="B161" s="5">
        <v>41747</v>
      </c>
      <c r="C161" s="9">
        <v>7010</v>
      </c>
      <c r="D161" s="9">
        <v>4743.8</v>
      </c>
      <c r="E161" s="43">
        <f t="shared" si="2"/>
        <v>11753.8</v>
      </c>
      <c r="G161" s="52"/>
      <c r="H161" s="52"/>
    </row>
    <row r="162" spans="2:8" s="2" customFormat="1" ht="15.5" x14ac:dyDescent="0.35">
      <c r="B162" s="5">
        <v>41754</v>
      </c>
      <c r="C162" s="9">
        <v>7041.5</v>
      </c>
      <c r="D162" s="9">
        <v>4699.2</v>
      </c>
      <c r="E162" s="43">
        <f t="shared" si="2"/>
        <v>11740.7</v>
      </c>
      <c r="G162" s="52"/>
      <c r="H162" s="52"/>
    </row>
    <row r="163" spans="2:8" s="2" customFormat="1" ht="15.5" x14ac:dyDescent="0.35">
      <c r="B163" s="5">
        <v>41761</v>
      </c>
      <c r="C163" s="9">
        <v>7240.2</v>
      </c>
      <c r="D163" s="9">
        <v>4804.1000000000004</v>
      </c>
      <c r="E163" s="43">
        <f t="shared" si="2"/>
        <v>12044.3</v>
      </c>
      <c r="G163" s="52"/>
      <c r="H163" s="52"/>
    </row>
    <row r="164" spans="2:8" s="2" customFormat="1" ht="15.5" x14ac:dyDescent="0.35">
      <c r="B164" s="5">
        <v>41768</v>
      </c>
      <c r="C164" s="9">
        <v>8019.8</v>
      </c>
      <c r="D164" s="9">
        <v>4865</v>
      </c>
      <c r="E164" s="43">
        <f t="shared" si="2"/>
        <v>12884.8</v>
      </c>
      <c r="G164" s="52"/>
      <c r="H164" s="52"/>
    </row>
    <row r="165" spans="2:8" s="2" customFormat="1" ht="15.5" x14ac:dyDescent="0.35">
      <c r="B165" s="5">
        <v>41775</v>
      </c>
      <c r="C165" s="9">
        <v>8320.2999999999993</v>
      </c>
      <c r="D165" s="9">
        <v>4812.5</v>
      </c>
      <c r="E165" s="43">
        <f t="shared" si="2"/>
        <v>13132.8</v>
      </c>
      <c r="G165" s="52"/>
      <c r="H165" s="52"/>
    </row>
    <row r="166" spans="2:8" s="2" customFormat="1" ht="15.5" x14ac:dyDescent="0.35">
      <c r="B166" s="5">
        <v>41782</v>
      </c>
      <c r="C166" s="9">
        <v>8649.5</v>
      </c>
      <c r="D166" s="9">
        <v>4790</v>
      </c>
      <c r="E166" s="43">
        <f t="shared" si="2"/>
        <v>13439.5</v>
      </c>
      <c r="G166" s="52"/>
      <c r="H166" s="52"/>
    </row>
    <row r="167" spans="2:8" s="2" customFormat="1" ht="15.5" x14ac:dyDescent="0.35">
      <c r="B167" s="5" t="s">
        <v>87</v>
      </c>
      <c r="C167" s="11">
        <v>8682.9</v>
      </c>
      <c r="D167" s="10">
        <v>4782.8999999999996</v>
      </c>
      <c r="E167" s="43">
        <f t="shared" si="2"/>
        <v>13465.8</v>
      </c>
      <c r="G167" s="52"/>
      <c r="H167" s="52"/>
    </row>
    <row r="168" spans="2:8" s="2" customFormat="1" ht="15.5" x14ac:dyDescent="0.35">
      <c r="B168" s="5">
        <v>41796</v>
      </c>
      <c r="C168" s="9">
        <v>8612.9</v>
      </c>
      <c r="D168" s="9">
        <v>4844</v>
      </c>
      <c r="E168" s="43">
        <f t="shared" si="2"/>
        <v>13456.9</v>
      </c>
      <c r="G168" s="52"/>
      <c r="H168" s="52"/>
    </row>
    <row r="169" spans="2:8" s="2" customFormat="1" ht="15.5" x14ac:dyDescent="0.35">
      <c r="B169" s="5">
        <v>41803</v>
      </c>
      <c r="C169" s="9">
        <v>8669.2999999999993</v>
      </c>
      <c r="D169" s="9">
        <v>4901.8999999999996</v>
      </c>
      <c r="E169" s="43">
        <f t="shared" si="2"/>
        <v>13571.199999999999</v>
      </c>
      <c r="G169" s="52"/>
      <c r="H169" s="52"/>
    </row>
    <row r="170" spans="2:8" s="2" customFormat="1" ht="15.5" x14ac:dyDescent="0.35">
      <c r="B170" s="5">
        <v>41810</v>
      </c>
      <c r="C170" s="9">
        <v>9189.5</v>
      </c>
      <c r="D170" s="9">
        <v>5074</v>
      </c>
      <c r="E170" s="43">
        <f t="shared" si="2"/>
        <v>14263.5</v>
      </c>
      <c r="G170" s="52"/>
      <c r="H170" s="52"/>
    </row>
    <row r="171" spans="2:8" s="2" customFormat="1" ht="15.5" x14ac:dyDescent="0.35">
      <c r="B171" s="5">
        <v>41817</v>
      </c>
      <c r="C171" s="9">
        <v>9033.2000000000007</v>
      </c>
      <c r="D171" s="9">
        <v>4956.8999999999996</v>
      </c>
      <c r="E171" s="43">
        <f t="shared" si="2"/>
        <v>13990.1</v>
      </c>
      <c r="G171" s="52"/>
      <c r="H171" s="52"/>
    </row>
    <row r="172" spans="2:8" s="2" customFormat="1" ht="15.5" x14ac:dyDescent="0.35">
      <c r="B172" s="5">
        <v>41824</v>
      </c>
      <c r="C172" s="9">
        <v>9602.2999999999993</v>
      </c>
      <c r="D172" s="9">
        <v>5035.3999999999996</v>
      </c>
      <c r="E172" s="43">
        <f t="shared" si="2"/>
        <v>14637.699999999999</v>
      </c>
      <c r="G172" s="52"/>
      <c r="H172" s="52"/>
    </row>
    <row r="173" spans="2:8" s="2" customFormat="1" ht="15.5" x14ac:dyDescent="0.35">
      <c r="B173" s="5">
        <v>41831</v>
      </c>
      <c r="C173" s="9">
        <v>9485.7999999999993</v>
      </c>
      <c r="D173" s="9">
        <v>5027.8</v>
      </c>
      <c r="E173" s="43">
        <f t="shared" si="2"/>
        <v>14513.599999999999</v>
      </c>
      <c r="G173" s="52"/>
      <c r="H173" s="52"/>
    </row>
    <row r="174" spans="2:8" s="2" customFormat="1" ht="15.5" x14ac:dyDescent="0.35">
      <c r="B174" s="5">
        <v>41838</v>
      </c>
      <c r="C174" s="9">
        <v>9398.7999999999993</v>
      </c>
      <c r="D174" s="9">
        <v>5051.3999999999996</v>
      </c>
      <c r="E174" s="43">
        <f t="shared" si="2"/>
        <v>14450.199999999999</v>
      </c>
      <c r="G174" s="52"/>
      <c r="H174" s="52"/>
    </row>
    <row r="175" spans="2:8" s="2" customFormat="1" ht="15.5" x14ac:dyDescent="0.35">
      <c r="B175" s="5">
        <v>41845</v>
      </c>
      <c r="C175" s="9">
        <v>9275.7000000000007</v>
      </c>
      <c r="D175" s="9">
        <v>5064.8999999999996</v>
      </c>
      <c r="E175" s="43">
        <f t="shared" si="2"/>
        <v>14340.6</v>
      </c>
      <c r="G175" s="52"/>
      <c r="H175" s="52"/>
    </row>
    <row r="176" spans="2:8" s="2" customFormat="1" ht="15.5" x14ac:dyDescent="0.35">
      <c r="B176" s="5">
        <v>41852</v>
      </c>
      <c r="C176" s="9">
        <v>9277</v>
      </c>
      <c r="D176" s="9">
        <v>5029.8999999999996</v>
      </c>
      <c r="E176" s="43">
        <f t="shared" si="2"/>
        <v>14306.9</v>
      </c>
      <c r="G176" s="52"/>
      <c r="H176" s="52"/>
    </row>
    <row r="177" spans="2:8" s="2" customFormat="1" ht="15.5" x14ac:dyDescent="0.35">
      <c r="B177" s="5">
        <v>41859</v>
      </c>
      <c r="C177" s="9">
        <v>9188</v>
      </c>
      <c r="D177" s="9">
        <v>5076.1000000000004</v>
      </c>
      <c r="E177" s="43">
        <f t="shared" si="2"/>
        <v>14264.1</v>
      </c>
      <c r="G177" s="52"/>
      <c r="H177" s="52"/>
    </row>
    <row r="178" spans="2:8" s="2" customFormat="1" ht="15.5" x14ac:dyDescent="0.35">
      <c r="B178" s="5">
        <v>41866</v>
      </c>
      <c r="C178" s="9">
        <v>8902.7000000000007</v>
      </c>
      <c r="D178" s="9">
        <v>5023.1000000000004</v>
      </c>
      <c r="E178" s="43">
        <f t="shared" si="2"/>
        <v>13925.800000000001</v>
      </c>
      <c r="G178" s="52"/>
      <c r="H178" s="52"/>
    </row>
    <row r="179" spans="2:8" s="2" customFormat="1" ht="15.5" x14ac:dyDescent="0.35">
      <c r="B179" s="5">
        <v>41873</v>
      </c>
      <c r="C179" s="9">
        <v>8554.4</v>
      </c>
      <c r="D179" s="9">
        <v>5027.2</v>
      </c>
      <c r="E179" s="43">
        <f t="shared" si="2"/>
        <v>13581.599999999999</v>
      </c>
      <c r="G179" s="52"/>
      <c r="H179" s="52"/>
    </row>
    <row r="180" spans="2:8" s="2" customFormat="1" ht="15.5" x14ac:dyDescent="0.35">
      <c r="B180" s="5" t="s">
        <v>88</v>
      </c>
      <c r="C180" s="11">
        <v>8718.7999999999993</v>
      </c>
      <c r="D180" s="10">
        <v>4892.8999999999996</v>
      </c>
      <c r="E180" s="43">
        <f t="shared" si="2"/>
        <v>13611.699999999999</v>
      </c>
      <c r="G180" s="52"/>
      <c r="H180" s="52"/>
    </row>
    <row r="181" spans="2:8" s="2" customFormat="1" ht="15.5" x14ac:dyDescent="0.35">
      <c r="B181" s="5">
        <v>41887</v>
      </c>
      <c r="C181" s="9">
        <v>8693.4</v>
      </c>
      <c r="D181" s="9">
        <v>4721.3999999999996</v>
      </c>
      <c r="E181" s="43">
        <f t="shared" si="2"/>
        <v>13414.8</v>
      </c>
      <c r="G181" s="52"/>
      <c r="H181" s="52"/>
    </row>
    <row r="182" spans="2:8" s="2" customFormat="1" ht="15.5" x14ac:dyDescent="0.35">
      <c r="B182" s="5">
        <v>41894</v>
      </c>
      <c r="C182" s="9">
        <v>8795.5</v>
      </c>
      <c r="D182" s="9">
        <v>4729.7</v>
      </c>
      <c r="E182" s="43">
        <f t="shared" si="2"/>
        <v>13525.2</v>
      </c>
      <c r="G182" s="52"/>
      <c r="H182" s="52"/>
    </row>
    <row r="183" spans="2:8" s="2" customFormat="1" ht="15.5" x14ac:dyDescent="0.35">
      <c r="B183" s="5">
        <v>41901</v>
      </c>
      <c r="C183" s="9">
        <v>8627.7000000000007</v>
      </c>
      <c r="D183" s="9">
        <v>4677.3</v>
      </c>
      <c r="E183" s="43">
        <f t="shared" si="2"/>
        <v>13305</v>
      </c>
      <c r="G183" s="52"/>
      <c r="H183" s="52"/>
    </row>
    <row r="184" spans="2:8" s="2" customFormat="1" ht="15.5" x14ac:dyDescent="0.35">
      <c r="B184" s="5">
        <v>41908</v>
      </c>
      <c r="C184" s="9">
        <v>8609.7999999999993</v>
      </c>
      <c r="D184" s="9">
        <v>4600.7</v>
      </c>
      <c r="E184" s="43">
        <f t="shared" si="2"/>
        <v>13210.5</v>
      </c>
      <c r="G184" s="52"/>
      <c r="H184" s="52"/>
    </row>
    <row r="185" spans="2:8" s="2" customFormat="1" ht="15.5" x14ac:dyDescent="0.35">
      <c r="B185" s="5">
        <v>41915</v>
      </c>
      <c r="C185" s="9">
        <v>8857.2000000000007</v>
      </c>
      <c r="D185" s="9">
        <v>4543.6000000000004</v>
      </c>
      <c r="E185" s="43">
        <f t="shared" si="2"/>
        <v>13400.800000000001</v>
      </c>
      <c r="G185" s="52"/>
      <c r="H185" s="52"/>
    </row>
    <row r="186" spans="2:8" s="2" customFormat="1" ht="15.5" x14ac:dyDescent="0.35">
      <c r="B186" s="5">
        <v>41922</v>
      </c>
      <c r="C186" s="9">
        <v>8882.1</v>
      </c>
      <c r="D186" s="9">
        <v>4553.8</v>
      </c>
      <c r="E186" s="43">
        <f t="shared" si="2"/>
        <v>13435.900000000001</v>
      </c>
      <c r="G186" s="52"/>
      <c r="H186" s="52"/>
    </row>
    <row r="187" spans="2:8" s="2" customFormat="1" ht="15.5" x14ac:dyDescent="0.35">
      <c r="B187" s="5">
        <v>41929</v>
      </c>
      <c r="C187" s="9">
        <v>8787.2999999999993</v>
      </c>
      <c r="D187" s="9">
        <v>4677.6000000000004</v>
      </c>
      <c r="E187" s="43">
        <f t="shared" si="2"/>
        <v>13464.9</v>
      </c>
      <c r="G187" s="52"/>
      <c r="H187" s="52"/>
    </row>
    <row r="188" spans="2:8" s="2" customFormat="1" ht="15.5" x14ac:dyDescent="0.35">
      <c r="B188" s="5">
        <v>41936</v>
      </c>
      <c r="C188" s="9">
        <v>8568.2999999999993</v>
      </c>
      <c r="D188" s="9">
        <v>4631.7</v>
      </c>
      <c r="E188" s="43">
        <f t="shared" si="2"/>
        <v>13200</v>
      </c>
      <c r="G188" s="52"/>
      <c r="H188" s="52"/>
    </row>
    <row r="189" spans="2:8" s="2" customFormat="1" ht="15.5" x14ac:dyDescent="0.35">
      <c r="B189" s="5" t="s">
        <v>89</v>
      </c>
      <c r="C189" s="11">
        <v>8618.6</v>
      </c>
      <c r="D189" s="10">
        <v>4824.2</v>
      </c>
      <c r="E189" s="43">
        <f t="shared" si="2"/>
        <v>13442.8</v>
      </c>
      <c r="G189" s="52"/>
      <c r="H189" s="52"/>
    </row>
    <row r="190" spans="2:8" s="2" customFormat="1" ht="15.5" x14ac:dyDescent="0.35">
      <c r="B190" s="5">
        <v>41950</v>
      </c>
      <c r="C190" s="9">
        <v>8487.4</v>
      </c>
      <c r="D190" s="9">
        <v>4780.3999999999996</v>
      </c>
      <c r="E190" s="43">
        <f t="shared" si="2"/>
        <v>13267.8</v>
      </c>
      <c r="G190" s="52"/>
      <c r="H190" s="52"/>
    </row>
    <row r="191" spans="2:8" s="2" customFormat="1" ht="15.5" x14ac:dyDescent="0.35">
      <c r="B191" s="5">
        <v>41957</v>
      </c>
      <c r="C191" s="9">
        <v>8493.7000000000007</v>
      </c>
      <c r="D191" s="9">
        <v>4734.3999999999996</v>
      </c>
      <c r="E191" s="43">
        <f t="shared" si="2"/>
        <v>13228.1</v>
      </c>
      <c r="G191" s="52"/>
      <c r="H191" s="52"/>
    </row>
    <row r="192" spans="2:8" s="2" customFormat="1" ht="15.5" x14ac:dyDescent="0.35">
      <c r="B192" s="5">
        <v>41964</v>
      </c>
      <c r="C192" s="9">
        <v>8506.4</v>
      </c>
      <c r="D192" s="9">
        <v>4713.5</v>
      </c>
      <c r="E192" s="43">
        <f t="shared" si="2"/>
        <v>13219.9</v>
      </c>
      <c r="G192" s="52"/>
      <c r="H192" s="52"/>
    </row>
    <row r="193" spans="2:8" s="2" customFormat="1" ht="15.5" x14ac:dyDescent="0.35">
      <c r="B193" s="5" t="s">
        <v>90</v>
      </c>
      <c r="C193" s="11">
        <v>8222.1</v>
      </c>
      <c r="D193" s="10">
        <v>4764.5</v>
      </c>
      <c r="E193" s="43">
        <f t="shared" si="2"/>
        <v>12986.6</v>
      </c>
      <c r="G193" s="52"/>
      <c r="H193" s="52"/>
    </row>
    <row r="194" spans="2:8" s="2" customFormat="1" ht="15.5" x14ac:dyDescent="0.35">
      <c r="B194" s="5">
        <v>41978</v>
      </c>
      <c r="C194" s="9">
        <v>9203.1</v>
      </c>
      <c r="D194" s="9">
        <v>4719.3</v>
      </c>
      <c r="E194" s="43">
        <f t="shared" si="2"/>
        <v>13922.400000000001</v>
      </c>
      <c r="G194" s="52"/>
      <c r="H194" s="52"/>
    </row>
    <row r="195" spans="2:8" s="2" customFormat="1" ht="15.5" x14ac:dyDescent="0.35">
      <c r="B195" s="5">
        <v>41985</v>
      </c>
      <c r="C195" s="9">
        <v>9346.5</v>
      </c>
      <c r="D195" s="9">
        <v>4695.8999999999996</v>
      </c>
      <c r="E195" s="43">
        <f t="shared" si="2"/>
        <v>14042.4</v>
      </c>
      <c r="G195" s="52"/>
      <c r="H195" s="52"/>
    </row>
    <row r="196" spans="2:8" s="2" customFormat="1" ht="15.5" x14ac:dyDescent="0.35">
      <c r="B196" s="5">
        <v>41992</v>
      </c>
      <c r="C196" s="9">
        <v>10364.6</v>
      </c>
      <c r="D196" s="9">
        <v>4733.8999999999996</v>
      </c>
      <c r="E196" s="43">
        <f t="shared" si="2"/>
        <v>15098.5</v>
      </c>
      <c r="G196" s="52"/>
      <c r="H196" s="52"/>
    </row>
    <row r="197" spans="2:8" s="2" customFormat="1" ht="15.5" x14ac:dyDescent="0.35">
      <c r="B197" s="5">
        <v>41999</v>
      </c>
      <c r="C197" s="9">
        <v>10304.9</v>
      </c>
      <c r="D197" s="9">
        <v>4639.8</v>
      </c>
      <c r="E197" s="43">
        <f t="shared" si="2"/>
        <v>14944.7</v>
      </c>
      <c r="G197" s="52"/>
      <c r="H197" s="52"/>
    </row>
    <row r="198" spans="2:8" s="2" customFormat="1" ht="15.5" x14ac:dyDescent="0.35">
      <c r="B198" s="5">
        <v>42006</v>
      </c>
      <c r="C198" s="9">
        <v>10475.799999999999</v>
      </c>
      <c r="D198" s="9">
        <v>4736.8999999999996</v>
      </c>
      <c r="E198" s="43">
        <f t="shared" si="2"/>
        <v>15212.699999999999</v>
      </c>
      <c r="G198" s="52"/>
      <c r="H198" s="52"/>
    </row>
    <row r="199" spans="2:8" s="2" customFormat="1" ht="15.5" x14ac:dyDescent="0.35">
      <c r="B199" s="5">
        <v>42013</v>
      </c>
      <c r="C199" s="9">
        <v>10365.1</v>
      </c>
      <c r="D199" s="9">
        <v>4695.1000000000004</v>
      </c>
      <c r="E199" s="43">
        <f t="shared" ref="E199:E262" si="3">SUM(C199:D199)</f>
        <v>15060.2</v>
      </c>
      <c r="G199" s="52"/>
      <c r="H199" s="52"/>
    </row>
    <row r="200" spans="2:8" s="2" customFormat="1" ht="15.5" x14ac:dyDescent="0.35">
      <c r="B200" s="5">
        <v>42020</v>
      </c>
      <c r="C200" s="9">
        <v>10330.5</v>
      </c>
      <c r="D200" s="9">
        <v>4689.3</v>
      </c>
      <c r="E200" s="43">
        <f t="shared" si="3"/>
        <v>15019.8</v>
      </c>
      <c r="G200" s="52"/>
      <c r="H200" s="52"/>
    </row>
    <row r="201" spans="2:8" s="2" customFormat="1" ht="15.5" x14ac:dyDescent="0.35">
      <c r="B201" s="5">
        <v>42027</v>
      </c>
      <c r="C201" s="9">
        <v>10248.700000000001</v>
      </c>
      <c r="D201" s="9">
        <v>4815.2</v>
      </c>
      <c r="E201" s="43">
        <f t="shared" si="3"/>
        <v>15063.900000000001</v>
      </c>
      <c r="G201" s="52"/>
      <c r="H201" s="52"/>
    </row>
    <row r="202" spans="2:8" s="2" customFormat="1" ht="15.5" x14ac:dyDescent="0.35">
      <c r="B202" s="5" t="s">
        <v>91</v>
      </c>
      <c r="C202" s="11">
        <v>10358.1</v>
      </c>
      <c r="D202" s="10">
        <v>4804.6000000000004</v>
      </c>
      <c r="E202" s="43">
        <f t="shared" si="3"/>
        <v>15162.7</v>
      </c>
      <c r="G202" s="52"/>
      <c r="H202" s="52"/>
    </row>
    <row r="203" spans="2:8" s="2" customFormat="1" ht="15.5" x14ac:dyDescent="0.35">
      <c r="B203" s="5">
        <v>42041</v>
      </c>
      <c r="C203" s="9">
        <v>10416.6</v>
      </c>
      <c r="D203" s="9">
        <v>4821.6000000000004</v>
      </c>
      <c r="E203" s="43">
        <f t="shared" si="3"/>
        <v>15238.2</v>
      </c>
      <c r="G203" s="52"/>
      <c r="H203" s="52"/>
    </row>
    <row r="204" spans="2:8" s="2" customFormat="1" ht="15.5" x14ac:dyDescent="0.35">
      <c r="B204" s="5">
        <v>42048</v>
      </c>
      <c r="C204" s="9">
        <v>11194.2</v>
      </c>
      <c r="D204" s="9">
        <v>4842.5</v>
      </c>
      <c r="E204" s="43">
        <f t="shared" si="3"/>
        <v>16036.7</v>
      </c>
      <c r="G204" s="52"/>
      <c r="H204" s="52"/>
    </row>
    <row r="205" spans="2:8" s="2" customFormat="1" ht="15.5" x14ac:dyDescent="0.35">
      <c r="B205" s="5">
        <v>42055</v>
      </c>
      <c r="C205" s="9">
        <v>11074.9</v>
      </c>
      <c r="D205" s="9">
        <v>4868.8</v>
      </c>
      <c r="E205" s="43">
        <f t="shared" si="3"/>
        <v>15943.7</v>
      </c>
      <c r="G205" s="52"/>
      <c r="H205" s="52"/>
    </row>
    <row r="206" spans="2:8" s="2" customFormat="1" ht="15.5" x14ac:dyDescent="0.35">
      <c r="B206" s="5" t="s">
        <v>92</v>
      </c>
      <c r="C206" s="11">
        <v>11207.4</v>
      </c>
      <c r="D206" s="10">
        <v>4930.2</v>
      </c>
      <c r="E206" s="43">
        <f t="shared" si="3"/>
        <v>16137.599999999999</v>
      </c>
      <c r="G206" s="52"/>
      <c r="H206" s="52"/>
    </row>
    <row r="207" spans="2:8" s="2" customFormat="1" ht="15.5" x14ac:dyDescent="0.35">
      <c r="B207" s="5">
        <v>42069</v>
      </c>
      <c r="C207" s="9">
        <v>11271.9</v>
      </c>
      <c r="D207" s="9">
        <v>5012.3</v>
      </c>
      <c r="E207" s="43">
        <f t="shared" si="3"/>
        <v>16284.2</v>
      </c>
      <c r="G207" s="52"/>
      <c r="H207" s="52"/>
    </row>
    <row r="208" spans="2:8" s="2" customFormat="1" ht="15.5" x14ac:dyDescent="0.35">
      <c r="B208" s="5">
        <v>42076</v>
      </c>
      <c r="C208" s="9">
        <v>11226.1</v>
      </c>
      <c r="D208" s="9">
        <v>5047.6000000000004</v>
      </c>
      <c r="E208" s="43">
        <f t="shared" si="3"/>
        <v>16273.7</v>
      </c>
      <c r="G208" s="52"/>
      <c r="H208" s="52"/>
    </row>
    <row r="209" spans="2:8" s="2" customFormat="1" ht="15.5" x14ac:dyDescent="0.35">
      <c r="B209" s="5">
        <v>42083</v>
      </c>
      <c r="C209" s="9">
        <v>11067.3</v>
      </c>
      <c r="D209" s="9">
        <v>5064.6000000000004</v>
      </c>
      <c r="E209" s="43">
        <f t="shared" si="3"/>
        <v>16131.9</v>
      </c>
      <c r="G209" s="52"/>
      <c r="H209" s="52"/>
    </row>
    <row r="210" spans="2:8" s="2" customFormat="1" ht="15.5" x14ac:dyDescent="0.35">
      <c r="B210" s="5">
        <v>42090</v>
      </c>
      <c r="C210" s="9">
        <v>11123.3</v>
      </c>
      <c r="D210" s="9">
        <v>5070.8999999999996</v>
      </c>
      <c r="E210" s="43">
        <f t="shared" si="3"/>
        <v>16194.199999999999</v>
      </c>
      <c r="G210" s="52"/>
      <c r="H210" s="52"/>
    </row>
    <row r="211" spans="2:8" s="2" customFormat="1" ht="15.5" x14ac:dyDescent="0.35">
      <c r="B211" s="5">
        <v>42097</v>
      </c>
      <c r="C211" s="9">
        <v>11616.5</v>
      </c>
      <c r="D211" s="9">
        <v>5089.8</v>
      </c>
      <c r="E211" s="43">
        <f t="shared" si="3"/>
        <v>16706.3</v>
      </c>
      <c r="G211" s="52"/>
      <c r="H211" s="52"/>
    </row>
    <row r="212" spans="2:8" s="2" customFormat="1" ht="15.5" x14ac:dyDescent="0.35">
      <c r="B212" s="5">
        <v>42104</v>
      </c>
      <c r="C212" s="9">
        <v>11758.7</v>
      </c>
      <c r="D212" s="9">
        <v>5059.7</v>
      </c>
      <c r="E212" s="43">
        <f t="shared" si="3"/>
        <v>16818.400000000001</v>
      </c>
      <c r="G212" s="52"/>
      <c r="H212" s="52"/>
    </row>
    <row r="213" spans="2:8" s="2" customFormat="1" ht="15.5" x14ac:dyDescent="0.35">
      <c r="B213" s="5">
        <v>42111</v>
      </c>
      <c r="C213" s="9">
        <v>12364</v>
      </c>
      <c r="D213" s="9">
        <v>5127</v>
      </c>
      <c r="E213" s="43">
        <f t="shared" si="3"/>
        <v>17491</v>
      </c>
      <c r="G213" s="52"/>
      <c r="H213" s="52"/>
    </row>
    <row r="214" spans="2:8" s="2" customFormat="1" ht="15.5" x14ac:dyDescent="0.35">
      <c r="B214" s="5">
        <v>42118</v>
      </c>
      <c r="C214" s="9">
        <v>12565.1</v>
      </c>
      <c r="D214" s="9">
        <v>5152.5</v>
      </c>
      <c r="E214" s="43">
        <f t="shared" si="3"/>
        <v>17717.599999999999</v>
      </c>
      <c r="G214" s="52"/>
      <c r="H214" s="52"/>
    </row>
    <row r="215" spans="2:8" s="2" customFormat="1" ht="15.5" x14ac:dyDescent="0.35">
      <c r="B215" s="5">
        <v>42125</v>
      </c>
      <c r="C215" s="9">
        <v>12517.3</v>
      </c>
      <c r="D215" s="9">
        <v>5172.8</v>
      </c>
      <c r="E215" s="43">
        <f t="shared" si="3"/>
        <v>17690.099999999999</v>
      </c>
      <c r="G215" s="52"/>
      <c r="H215" s="52"/>
    </row>
    <row r="216" spans="2:8" s="2" customFormat="1" ht="15.5" x14ac:dyDescent="0.35">
      <c r="B216" s="5">
        <v>42132</v>
      </c>
      <c r="C216" s="9">
        <v>12549.9</v>
      </c>
      <c r="D216" s="9">
        <v>5189.3999999999996</v>
      </c>
      <c r="E216" s="43">
        <f t="shared" si="3"/>
        <v>17739.3</v>
      </c>
      <c r="G216" s="52"/>
      <c r="H216" s="52"/>
    </row>
    <row r="217" spans="2:8" s="2" customFormat="1" ht="15.5" x14ac:dyDescent="0.35">
      <c r="B217" s="5">
        <v>42139</v>
      </c>
      <c r="C217" s="9">
        <v>12511.7</v>
      </c>
      <c r="D217" s="9">
        <v>5237.3999999999996</v>
      </c>
      <c r="E217" s="43">
        <f t="shared" si="3"/>
        <v>17749.099999999999</v>
      </c>
      <c r="G217" s="52"/>
      <c r="H217" s="52"/>
    </row>
    <row r="218" spans="2:8" s="2" customFormat="1" ht="15.5" x14ac:dyDescent="0.35">
      <c r="B218" s="5">
        <v>42146</v>
      </c>
      <c r="C218" s="9">
        <v>12284.4</v>
      </c>
      <c r="D218" s="9">
        <v>5209.8</v>
      </c>
      <c r="E218" s="43">
        <f t="shared" si="3"/>
        <v>17494.2</v>
      </c>
      <c r="G218" s="52"/>
      <c r="H218" s="52"/>
    </row>
    <row r="219" spans="2:8" s="2" customFormat="1" ht="15.5" x14ac:dyDescent="0.35">
      <c r="B219" s="5" t="s">
        <v>93</v>
      </c>
      <c r="C219" s="11">
        <v>11913.4</v>
      </c>
      <c r="D219" s="10">
        <v>5098.7</v>
      </c>
      <c r="E219" s="43">
        <f t="shared" si="3"/>
        <v>17012.099999999999</v>
      </c>
      <c r="G219" s="52"/>
      <c r="H219" s="52"/>
    </row>
    <row r="220" spans="2:8" s="2" customFormat="1" ht="15.5" x14ac:dyDescent="0.35">
      <c r="B220" s="5">
        <v>42160</v>
      </c>
      <c r="C220" s="9">
        <v>12312.7</v>
      </c>
      <c r="D220" s="9">
        <v>5134.2</v>
      </c>
      <c r="E220" s="43">
        <f t="shared" si="3"/>
        <v>17446.900000000001</v>
      </c>
      <c r="G220" s="52"/>
      <c r="H220" s="52"/>
    </row>
    <row r="221" spans="2:8" s="2" customFormat="1" ht="15.5" x14ac:dyDescent="0.35">
      <c r="B221" s="5">
        <v>42167</v>
      </c>
      <c r="C221" s="9">
        <v>12284.3</v>
      </c>
      <c r="D221" s="9">
        <v>5164.2</v>
      </c>
      <c r="E221" s="43">
        <f t="shared" si="3"/>
        <v>17448.5</v>
      </c>
      <c r="G221" s="52"/>
      <c r="H221" s="52"/>
    </row>
    <row r="222" spans="2:8" s="2" customFormat="1" ht="15.5" x14ac:dyDescent="0.35">
      <c r="B222" s="5">
        <v>42174</v>
      </c>
      <c r="C222" s="9">
        <v>12315.6</v>
      </c>
      <c r="D222" s="9">
        <v>5141.5</v>
      </c>
      <c r="E222" s="43">
        <f t="shared" si="3"/>
        <v>17457.099999999999</v>
      </c>
      <c r="G222" s="52"/>
      <c r="H222" s="52"/>
    </row>
    <row r="223" spans="2:8" s="2" customFormat="1" ht="15.5" x14ac:dyDescent="0.35">
      <c r="B223" s="5">
        <v>42181</v>
      </c>
      <c r="C223" s="9">
        <v>13088.2</v>
      </c>
      <c r="D223" s="9">
        <v>5113.3</v>
      </c>
      <c r="E223" s="43">
        <f t="shared" si="3"/>
        <v>18201.5</v>
      </c>
      <c r="G223" s="52"/>
      <c r="H223" s="52"/>
    </row>
    <row r="224" spans="2:8" s="2" customFormat="1" ht="15.5" x14ac:dyDescent="0.35">
      <c r="B224" s="5">
        <v>42188</v>
      </c>
      <c r="C224" s="9">
        <v>13535.2</v>
      </c>
      <c r="D224" s="9">
        <v>5179.3999999999996</v>
      </c>
      <c r="E224" s="43">
        <f t="shared" si="3"/>
        <v>18714.599999999999</v>
      </c>
      <c r="G224" s="52"/>
      <c r="H224" s="52"/>
    </row>
    <row r="225" spans="2:8" s="2" customFormat="1" ht="15.5" x14ac:dyDescent="0.35">
      <c r="B225" s="5">
        <v>42195</v>
      </c>
      <c r="C225" s="9">
        <v>13469.4</v>
      </c>
      <c r="D225" s="9">
        <v>5120.5</v>
      </c>
      <c r="E225" s="43">
        <f t="shared" si="3"/>
        <v>18589.900000000001</v>
      </c>
      <c r="G225" s="52"/>
      <c r="H225" s="52"/>
    </row>
    <row r="226" spans="2:8" s="2" customFormat="1" ht="15.5" x14ac:dyDescent="0.35">
      <c r="B226" s="5">
        <v>42202</v>
      </c>
      <c r="C226" s="9">
        <v>13543</v>
      </c>
      <c r="D226" s="9">
        <v>5134.3999999999996</v>
      </c>
      <c r="E226" s="43">
        <f t="shared" si="3"/>
        <v>18677.400000000001</v>
      </c>
      <c r="G226" s="52"/>
      <c r="H226" s="52"/>
    </row>
    <row r="227" spans="2:8" s="2" customFormat="1" ht="15.5" x14ac:dyDescent="0.35">
      <c r="B227" s="5">
        <v>42209</v>
      </c>
      <c r="C227" s="9">
        <v>13385.8</v>
      </c>
      <c r="D227" s="9">
        <v>5150.2</v>
      </c>
      <c r="E227" s="43">
        <f t="shared" si="3"/>
        <v>18536</v>
      </c>
      <c r="G227" s="52"/>
      <c r="H227" s="52"/>
    </row>
    <row r="228" spans="2:8" s="2" customFormat="1" ht="15.5" x14ac:dyDescent="0.35">
      <c r="B228" s="5" t="s">
        <v>94</v>
      </c>
      <c r="C228" s="11">
        <v>13767</v>
      </c>
      <c r="D228" s="10">
        <v>5049.8</v>
      </c>
      <c r="E228" s="43">
        <f t="shared" si="3"/>
        <v>18816.8</v>
      </c>
      <c r="G228" s="52"/>
      <c r="H228" s="52"/>
    </row>
    <row r="229" spans="2:8" s="2" customFormat="1" ht="15.5" x14ac:dyDescent="0.35">
      <c r="B229" s="5">
        <v>42223</v>
      </c>
      <c r="C229" s="9">
        <v>13627.8</v>
      </c>
      <c r="D229" s="9">
        <v>5051</v>
      </c>
      <c r="E229" s="43">
        <f t="shared" si="3"/>
        <v>18678.8</v>
      </c>
      <c r="G229" s="52"/>
      <c r="H229" s="52"/>
    </row>
    <row r="230" spans="2:8" s="2" customFormat="1" ht="15.5" x14ac:dyDescent="0.35">
      <c r="B230" s="5">
        <v>42230</v>
      </c>
      <c r="C230" s="9">
        <v>13615.2</v>
      </c>
      <c r="D230" s="9">
        <v>5039.8</v>
      </c>
      <c r="E230" s="43">
        <f t="shared" si="3"/>
        <v>18655</v>
      </c>
      <c r="G230" s="52"/>
      <c r="H230" s="52"/>
    </row>
    <row r="231" spans="2:8" s="2" customFormat="1" ht="15.5" x14ac:dyDescent="0.35">
      <c r="B231" s="5">
        <v>42237</v>
      </c>
      <c r="C231" s="9">
        <v>13458.4</v>
      </c>
      <c r="D231" s="9">
        <v>5050.3</v>
      </c>
      <c r="E231" s="43">
        <f t="shared" si="3"/>
        <v>18508.7</v>
      </c>
      <c r="G231" s="52"/>
      <c r="H231" s="52"/>
    </row>
    <row r="232" spans="2:8" s="2" customFormat="1" ht="15.5" x14ac:dyDescent="0.35">
      <c r="B232" s="5">
        <v>42244</v>
      </c>
      <c r="C232" s="9">
        <v>13460.5</v>
      </c>
      <c r="D232" s="9">
        <v>5036.5</v>
      </c>
      <c r="E232" s="43">
        <f t="shared" si="3"/>
        <v>18497</v>
      </c>
      <c r="G232" s="52"/>
      <c r="H232" s="52"/>
    </row>
    <row r="233" spans="2:8" s="2" customFormat="1" ht="15.5" x14ac:dyDescent="0.35">
      <c r="B233" s="5">
        <v>42251</v>
      </c>
      <c r="C233" s="9">
        <v>13555.7</v>
      </c>
      <c r="D233" s="9">
        <v>5042.3</v>
      </c>
      <c r="E233" s="43">
        <f t="shared" si="3"/>
        <v>18598</v>
      </c>
      <c r="G233" s="52"/>
      <c r="H233" s="52"/>
    </row>
    <row r="234" spans="2:8" s="2" customFormat="1" ht="15.5" x14ac:dyDescent="0.35">
      <c r="B234" s="5">
        <v>42258</v>
      </c>
      <c r="C234" s="9">
        <v>13689.5</v>
      </c>
      <c r="D234" s="9">
        <v>5036.6000000000004</v>
      </c>
      <c r="E234" s="43">
        <f t="shared" si="3"/>
        <v>18726.099999999999</v>
      </c>
      <c r="G234" s="52"/>
      <c r="H234" s="52"/>
    </row>
    <row r="235" spans="2:8" s="2" customFormat="1" ht="15.5" x14ac:dyDescent="0.35">
      <c r="B235" s="5">
        <v>42265</v>
      </c>
      <c r="C235" s="9">
        <v>13496.2</v>
      </c>
      <c r="D235" s="9">
        <v>5004.6000000000004</v>
      </c>
      <c r="E235" s="43">
        <f t="shared" si="3"/>
        <v>18500.800000000003</v>
      </c>
      <c r="G235" s="52"/>
      <c r="H235" s="52"/>
    </row>
    <row r="236" spans="2:8" s="2" customFormat="1" ht="15.5" x14ac:dyDescent="0.35">
      <c r="B236" s="5">
        <v>42272</v>
      </c>
      <c r="C236" s="9">
        <v>13408.2</v>
      </c>
      <c r="D236" s="9">
        <v>4940.8999999999996</v>
      </c>
      <c r="E236" s="43">
        <f t="shared" si="3"/>
        <v>18349.099999999999</v>
      </c>
      <c r="G236" s="52"/>
      <c r="H236" s="52"/>
    </row>
    <row r="237" spans="2:8" s="2" customFormat="1" ht="15.5" x14ac:dyDescent="0.35">
      <c r="B237" s="5">
        <v>42279</v>
      </c>
      <c r="C237" s="9">
        <v>15202</v>
      </c>
      <c r="D237" s="9">
        <v>4852.2</v>
      </c>
      <c r="E237" s="43">
        <f t="shared" si="3"/>
        <v>20054.2</v>
      </c>
      <c r="G237" s="52"/>
      <c r="H237" s="52"/>
    </row>
    <row r="238" spans="2:8" s="2" customFormat="1" ht="15.5" x14ac:dyDescent="0.35">
      <c r="B238" s="5">
        <v>42286</v>
      </c>
      <c r="C238" s="9">
        <v>15103.6</v>
      </c>
      <c r="D238" s="9">
        <v>4889.5</v>
      </c>
      <c r="E238" s="43">
        <f t="shared" si="3"/>
        <v>19993.099999999999</v>
      </c>
      <c r="G238" s="52"/>
      <c r="H238" s="52"/>
    </row>
    <row r="239" spans="2:8" s="2" customFormat="1" ht="15.5" x14ac:dyDescent="0.35">
      <c r="B239" s="5">
        <v>42293</v>
      </c>
      <c r="C239" s="9">
        <v>15019.7</v>
      </c>
      <c r="D239" s="9">
        <v>4901.1000000000004</v>
      </c>
      <c r="E239" s="43">
        <f t="shared" si="3"/>
        <v>19920.800000000003</v>
      </c>
      <c r="G239" s="52"/>
      <c r="H239" s="52"/>
    </row>
    <row r="240" spans="2:8" s="2" customFormat="1" ht="15.5" x14ac:dyDescent="0.35">
      <c r="B240" s="5">
        <v>42300</v>
      </c>
      <c r="C240" s="9">
        <v>14918.3</v>
      </c>
      <c r="D240" s="9">
        <v>4900.3999999999996</v>
      </c>
      <c r="E240" s="43">
        <f t="shared" si="3"/>
        <v>19818.699999999997</v>
      </c>
      <c r="G240" s="52"/>
      <c r="H240" s="52"/>
    </row>
    <row r="241" spans="2:8" s="2" customFormat="1" ht="15.5" x14ac:dyDescent="0.35">
      <c r="B241" s="5" t="s">
        <v>95</v>
      </c>
      <c r="C241" s="11">
        <v>14821</v>
      </c>
      <c r="D241" s="10">
        <v>5024.5</v>
      </c>
      <c r="E241" s="43">
        <f t="shared" si="3"/>
        <v>19845.5</v>
      </c>
      <c r="G241" s="52"/>
      <c r="H241" s="52"/>
    </row>
    <row r="242" spans="2:8" s="2" customFormat="1" ht="15.5" x14ac:dyDescent="0.35">
      <c r="B242" s="5">
        <v>42314</v>
      </c>
      <c r="C242" s="9">
        <v>14704.2</v>
      </c>
      <c r="D242" s="9">
        <v>5042.1000000000004</v>
      </c>
      <c r="E242" s="43">
        <f t="shared" si="3"/>
        <v>19746.300000000003</v>
      </c>
      <c r="G242" s="52"/>
      <c r="H242" s="52"/>
    </row>
    <row r="243" spans="2:8" s="2" customFormat="1" ht="15.5" x14ac:dyDescent="0.35">
      <c r="B243" s="5">
        <v>42321</v>
      </c>
      <c r="C243" s="9">
        <v>14588.7</v>
      </c>
      <c r="D243" s="9">
        <v>5124.3</v>
      </c>
      <c r="E243" s="43">
        <f t="shared" si="3"/>
        <v>19713</v>
      </c>
      <c r="G243" s="52"/>
      <c r="H243" s="52"/>
    </row>
    <row r="244" spans="2:8" s="2" customFormat="1" ht="15.5" x14ac:dyDescent="0.35">
      <c r="B244" s="5">
        <v>42328</v>
      </c>
      <c r="C244" s="9">
        <v>14676.6</v>
      </c>
      <c r="D244" s="9">
        <v>5151.6000000000004</v>
      </c>
      <c r="E244" s="43">
        <f t="shared" si="3"/>
        <v>19828.2</v>
      </c>
      <c r="G244" s="52"/>
      <c r="H244" s="52"/>
    </row>
    <row r="245" spans="2:8" s="2" customFormat="1" ht="15.5" x14ac:dyDescent="0.35">
      <c r="B245" s="5">
        <v>42335</v>
      </c>
      <c r="C245" s="9">
        <v>14787.3</v>
      </c>
      <c r="D245" s="9">
        <v>5032</v>
      </c>
      <c r="E245" s="43">
        <f t="shared" si="3"/>
        <v>19819.3</v>
      </c>
      <c r="G245" s="52"/>
      <c r="H245" s="52"/>
    </row>
    <row r="246" spans="2:8" s="2" customFormat="1" ht="15.5" x14ac:dyDescent="0.35">
      <c r="B246" s="5">
        <v>42342</v>
      </c>
      <c r="C246" s="9">
        <v>15441.4</v>
      </c>
      <c r="D246" s="9">
        <v>5009.5</v>
      </c>
      <c r="E246" s="43">
        <f t="shared" si="3"/>
        <v>20450.900000000001</v>
      </c>
      <c r="G246" s="52"/>
      <c r="H246" s="52"/>
    </row>
    <row r="247" spans="2:8" s="2" customFormat="1" ht="15.5" x14ac:dyDescent="0.35">
      <c r="B247" s="5">
        <v>42349</v>
      </c>
      <c r="C247" s="9">
        <v>15719.3</v>
      </c>
      <c r="D247" s="9">
        <v>4990</v>
      </c>
      <c r="E247" s="43">
        <f t="shared" si="3"/>
        <v>20709.3</v>
      </c>
      <c r="G247" s="52"/>
      <c r="H247" s="52"/>
    </row>
    <row r="248" spans="2:8" s="2" customFormat="1" ht="15.5" x14ac:dyDescent="0.35">
      <c r="B248" s="5">
        <v>42356</v>
      </c>
      <c r="C248" s="9">
        <v>15612.8</v>
      </c>
      <c r="D248" s="9">
        <v>4961.5</v>
      </c>
      <c r="E248" s="43">
        <f t="shared" si="3"/>
        <v>20574.3</v>
      </c>
      <c r="G248" s="52"/>
      <c r="H248" s="52"/>
    </row>
    <row r="249" spans="2:8" s="2" customFormat="1" ht="15.5" x14ac:dyDescent="0.35">
      <c r="B249" s="5">
        <v>42363</v>
      </c>
      <c r="C249" s="9">
        <v>16171.6</v>
      </c>
      <c r="D249" s="9">
        <v>4902.3</v>
      </c>
      <c r="E249" s="43">
        <f t="shared" si="3"/>
        <v>21073.9</v>
      </c>
      <c r="G249" s="52"/>
      <c r="H249" s="52"/>
    </row>
    <row r="250" spans="2:8" s="2" customFormat="1" ht="15.5" x14ac:dyDescent="0.35">
      <c r="B250" s="5">
        <v>42370</v>
      </c>
      <c r="C250" s="9">
        <v>15883.4</v>
      </c>
      <c r="D250" s="9">
        <v>4926.7</v>
      </c>
      <c r="E250" s="43">
        <f t="shared" si="3"/>
        <v>20810.099999999999</v>
      </c>
      <c r="G250" s="52"/>
      <c r="H250" s="52"/>
    </row>
    <row r="251" spans="2:8" s="2" customFormat="1" ht="15.5" x14ac:dyDescent="0.35">
      <c r="B251" s="5">
        <v>42377</v>
      </c>
      <c r="C251" s="9">
        <v>15824</v>
      </c>
      <c r="D251" s="9">
        <v>4935.6000000000004</v>
      </c>
      <c r="E251" s="43">
        <f t="shared" si="3"/>
        <v>20759.599999999999</v>
      </c>
      <c r="G251" s="52"/>
      <c r="H251" s="52"/>
    </row>
    <row r="252" spans="2:8" s="2" customFormat="1" ht="15.5" x14ac:dyDescent="0.35">
      <c r="B252" s="5">
        <v>42384</v>
      </c>
      <c r="C252" s="9">
        <v>15752.3</v>
      </c>
      <c r="D252" s="9">
        <v>4937.3999999999996</v>
      </c>
      <c r="E252" s="43">
        <f t="shared" si="3"/>
        <v>20689.699999999997</v>
      </c>
      <c r="G252" s="52"/>
      <c r="H252" s="52"/>
    </row>
    <row r="253" spans="2:8" s="2" customFormat="1" ht="15.5" x14ac:dyDescent="0.35">
      <c r="B253" s="5">
        <v>42391</v>
      </c>
      <c r="C253" s="9">
        <v>15646.8</v>
      </c>
      <c r="D253" s="9">
        <v>4855.3</v>
      </c>
      <c r="E253" s="43">
        <f t="shared" si="3"/>
        <v>20502.099999999999</v>
      </c>
      <c r="G253" s="52"/>
      <c r="H253" s="52"/>
    </row>
    <row r="254" spans="2:8" s="2" customFormat="1" ht="15.5" x14ac:dyDescent="0.35">
      <c r="B254" s="5" t="s">
        <v>96</v>
      </c>
      <c r="C254" s="11">
        <v>15435.5</v>
      </c>
      <c r="D254" s="10">
        <v>4859</v>
      </c>
      <c r="E254" s="43">
        <f t="shared" si="3"/>
        <v>20294.5</v>
      </c>
      <c r="G254" s="52"/>
      <c r="H254" s="52"/>
    </row>
    <row r="255" spans="2:8" s="2" customFormat="1" ht="15.5" x14ac:dyDescent="0.35">
      <c r="B255" s="5">
        <v>42405</v>
      </c>
      <c r="C255" s="9">
        <v>15341</v>
      </c>
      <c r="D255" s="9">
        <v>4854.8</v>
      </c>
      <c r="E255" s="43">
        <f t="shared" si="3"/>
        <v>20195.8</v>
      </c>
      <c r="G255" s="52"/>
      <c r="H255" s="52"/>
    </row>
    <row r="256" spans="2:8" s="2" customFormat="1" ht="15.5" x14ac:dyDescent="0.35">
      <c r="B256" s="5">
        <v>42412</v>
      </c>
      <c r="C256" s="9">
        <v>15514.8</v>
      </c>
      <c r="D256" s="9">
        <v>4873.1000000000004</v>
      </c>
      <c r="E256" s="43">
        <f t="shared" si="3"/>
        <v>20387.900000000001</v>
      </c>
      <c r="G256" s="52"/>
      <c r="H256" s="52"/>
    </row>
    <row r="257" spans="2:8" s="2" customFormat="1" ht="15.5" x14ac:dyDescent="0.35">
      <c r="B257" s="5">
        <v>42419</v>
      </c>
      <c r="C257" s="9">
        <v>15478.9</v>
      </c>
      <c r="D257" s="9">
        <v>4854</v>
      </c>
      <c r="E257" s="43">
        <f t="shared" si="3"/>
        <v>20332.900000000001</v>
      </c>
      <c r="G257" s="52"/>
      <c r="H257" s="52"/>
    </row>
    <row r="258" spans="2:8" s="2" customFormat="1" ht="15.5" x14ac:dyDescent="0.35">
      <c r="B258" s="5">
        <v>42426</v>
      </c>
      <c r="C258" s="9">
        <v>15506.5</v>
      </c>
      <c r="D258" s="9">
        <v>4845.8</v>
      </c>
      <c r="E258" s="43">
        <f t="shared" si="3"/>
        <v>20352.3</v>
      </c>
      <c r="G258" s="52"/>
      <c r="H258" s="52"/>
    </row>
    <row r="259" spans="2:8" s="2" customFormat="1" ht="15.5" x14ac:dyDescent="0.35">
      <c r="B259" s="5">
        <v>42433</v>
      </c>
      <c r="C259" s="9">
        <v>15663.7</v>
      </c>
      <c r="D259" s="9">
        <v>4858.3</v>
      </c>
      <c r="E259" s="43">
        <f t="shared" si="3"/>
        <v>20522</v>
      </c>
      <c r="G259" s="52"/>
      <c r="H259" s="52"/>
    </row>
    <row r="260" spans="2:8" s="2" customFormat="1" ht="15.5" x14ac:dyDescent="0.35">
      <c r="B260" s="5">
        <v>42440</v>
      </c>
      <c r="C260" s="9">
        <v>15859</v>
      </c>
      <c r="D260" s="9">
        <v>4859.3999999999996</v>
      </c>
      <c r="E260" s="43">
        <f t="shared" si="3"/>
        <v>20718.400000000001</v>
      </c>
      <c r="G260" s="52"/>
      <c r="H260" s="52"/>
    </row>
    <row r="261" spans="2:8" s="2" customFormat="1" ht="15.5" x14ac:dyDescent="0.35">
      <c r="B261" s="5">
        <v>42447</v>
      </c>
      <c r="C261" s="9">
        <v>15630.4</v>
      </c>
      <c r="D261" s="9">
        <v>4891.1000000000004</v>
      </c>
      <c r="E261" s="43">
        <f t="shared" si="3"/>
        <v>20521.5</v>
      </c>
      <c r="G261" s="52"/>
      <c r="H261" s="52"/>
    </row>
    <row r="262" spans="2:8" s="2" customFormat="1" ht="15.5" x14ac:dyDescent="0.35">
      <c r="B262" s="5">
        <v>42454</v>
      </c>
      <c r="C262" s="9">
        <v>15588</v>
      </c>
      <c r="D262" s="9">
        <v>4835.6000000000004</v>
      </c>
      <c r="E262" s="43">
        <f t="shared" si="3"/>
        <v>20423.599999999999</v>
      </c>
      <c r="G262" s="52"/>
      <c r="H262" s="52"/>
    </row>
    <row r="263" spans="2:8" s="2" customFormat="1" ht="15.5" x14ac:dyDescent="0.35">
      <c r="B263" s="5">
        <v>42461</v>
      </c>
      <c r="C263" s="9">
        <v>16078.1</v>
      </c>
      <c r="D263" s="9">
        <v>4806.8</v>
      </c>
      <c r="E263" s="43">
        <f t="shared" ref="E263:E326" si="4">SUM(C263:D263)</f>
        <v>20884.900000000001</v>
      </c>
      <c r="G263" s="52"/>
      <c r="H263" s="52"/>
    </row>
    <row r="264" spans="2:8" s="2" customFormat="1" ht="15.5" x14ac:dyDescent="0.35">
      <c r="B264" s="5">
        <v>42468</v>
      </c>
      <c r="C264" s="9">
        <v>16040.8</v>
      </c>
      <c r="D264" s="9">
        <v>4793.5</v>
      </c>
      <c r="E264" s="43">
        <f t="shared" si="4"/>
        <v>20834.3</v>
      </c>
      <c r="G264" s="52"/>
      <c r="H264" s="52"/>
    </row>
    <row r="265" spans="2:8" s="2" customFormat="1" ht="15.5" x14ac:dyDescent="0.35">
      <c r="B265" s="5">
        <v>42475</v>
      </c>
      <c r="C265" s="9">
        <v>16027.2</v>
      </c>
      <c r="D265" s="9">
        <v>4752.6000000000004</v>
      </c>
      <c r="E265" s="43">
        <f t="shared" si="4"/>
        <v>20779.800000000003</v>
      </c>
      <c r="G265" s="52"/>
      <c r="H265" s="52"/>
    </row>
    <row r="266" spans="2:8" s="2" customFormat="1" ht="15.5" x14ac:dyDescent="0.35">
      <c r="B266" s="5">
        <v>42482</v>
      </c>
      <c r="C266" s="9">
        <v>15988.8</v>
      </c>
      <c r="D266" s="9">
        <v>4801.2</v>
      </c>
      <c r="E266" s="43">
        <f t="shared" si="4"/>
        <v>20790</v>
      </c>
      <c r="G266" s="52"/>
      <c r="H266" s="52"/>
    </row>
    <row r="267" spans="2:8" s="2" customFormat="1" ht="15.5" x14ac:dyDescent="0.35">
      <c r="B267" s="5" t="s">
        <v>97</v>
      </c>
      <c r="C267" s="11">
        <v>15904.9</v>
      </c>
      <c r="D267" s="11">
        <v>4897.3999999999996</v>
      </c>
      <c r="E267" s="43">
        <f t="shared" si="4"/>
        <v>20802.3</v>
      </c>
      <c r="G267" s="52"/>
      <c r="H267" s="52"/>
    </row>
    <row r="268" spans="2:8" s="2" customFormat="1" ht="15.5" x14ac:dyDescent="0.35">
      <c r="B268" s="5">
        <v>42496</v>
      </c>
      <c r="C268" s="9">
        <v>16032.7</v>
      </c>
      <c r="D268" s="9">
        <v>4801.5</v>
      </c>
      <c r="E268" s="43">
        <f t="shared" si="4"/>
        <v>20834.2</v>
      </c>
      <c r="G268" s="52"/>
      <c r="H268" s="52"/>
    </row>
    <row r="269" spans="2:8" s="2" customFormat="1" ht="15.5" x14ac:dyDescent="0.35">
      <c r="B269" s="5">
        <v>42503</v>
      </c>
      <c r="C269" s="9">
        <v>16517.5</v>
      </c>
      <c r="D269" s="9">
        <v>4801.8999999999996</v>
      </c>
      <c r="E269" s="43">
        <f t="shared" si="4"/>
        <v>21319.4</v>
      </c>
      <c r="G269" s="52"/>
      <c r="H269" s="52"/>
    </row>
    <row r="270" spans="2:8" s="2" customFormat="1" ht="15.5" x14ac:dyDescent="0.35">
      <c r="B270" s="5">
        <v>42510</v>
      </c>
      <c r="C270" s="9">
        <v>16810.400000000001</v>
      </c>
      <c r="D270" s="9">
        <v>4801.3</v>
      </c>
      <c r="E270" s="43">
        <f t="shared" si="4"/>
        <v>21611.7</v>
      </c>
      <c r="G270" s="52"/>
      <c r="H270" s="52"/>
    </row>
    <row r="271" spans="2:8" s="2" customFormat="1" ht="15.5" x14ac:dyDescent="0.35">
      <c r="B271" s="5">
        <v>42517</v>
      </c>
      <c r="C271" s="9">
        <v>16807.2</v>
      </c>
      <c r="D271" s="9">
        <v>4794.5</v>
      </c>
      <c r="E271" s="43">
        <f t="shared" si="4"/>
        <v>21601.7</v>
      </c>
      <c r="G271" s="52"/>
      <c r="H271" s="52"/>
    </row>
    <row r="272" spans="2:8" s="2" customFormat="1" ht="15.5" x14ac:dyDescent="0.35">
      <c r="B272" s="5">
        <v>42524</v>
      </c>
      <c r="C272" s="9">
        <v>16462.599999999999</v>
      </c>
      <c r="D272" s="9">
        <v>4804</v>
      </c>
      <c r="E272" s="43">
        <f t="shared" si="4"/>
        <v>21266.6</v>
      </c>
      <c r="G272" s="52"/>
      <c r="H272" s="52"/>
    </row>
    <row r="273" spans="2:8" s="2" customFormat="1" ht="15.5" x14ac:dyDescent="0.35">
      <c r="B273" s="5">
        <v>42531</v>
      </c>
      <c r="C273" s="9">
        <v>16546.2</v>
      </c>
      <c r="D273" s="9">
        <v>4868.8999999999996</v>
      </c>
      <c r="E273" s="43">
        <f t="shared" si="4"/>
        <v>21415.1</v>
      </c>
      <c r="G273" s="52"/>
      <c r="H273" s="52"/>
    </row>
    <row r="274" spans="2:8" s="2" customFormat="1" ht="15.5" x14ac:dyDescent="0.35">
      <c r="B274" s="5">
        <v>42538</v>
      </c>
      <c r="C274" s="9">
        <v>16815.5</v>
      </c>
      <c r="D274" s="9">
        <v>4955</v>
      </c>
      <c r="E274" s="43">
        <f t="shared" si="4"/>
        <v>21770.5</v>
      </c>
      <c r="G274" s="52"/>
      <c r="H274" s="52"/>
    </row>
    <row r="275" spans="2:8" s="2" customFormat="1" ht="15.5" x14ac:dyDescent="0.35">
      <c r="B275" s="5">
        <v>42545</v>
      </c>
      <c r="C275" s="9">
        <v>16819.599999999999</v>
      </c>
      <c r="D275" s="9">
        <v>4946.2</v>
      </c>
      <c r="E275" s="43">
        <f t="shared" si="4"/>
        <v>21765.8</v>
      </c>
      <c r="G275" s="52"/>
      <c r="H275" s="52"/>
    </row>
    <row r="276" spans="2:8" s="2" customFormat="1" ht="15.5" x14ac:dyDescent="0.35">
      <c r="B276" s="5">
        <v>42552</v>
      </c>
      <c r="C276" s="9">
        <v>18128.900000000001</v>
      </c>
      <c r="D276" s="9">
        <v>4956</v>
      </c>
      <c r="E276" s="43">
        <f t="shared" si="4"/>
        <v>23084.9</v>
      </c>
      <c r="G276" s="52"/>
      <c r="H276" s="52"/>
    </row>
    <row r="277" spans="2:8" s="2" customFormat="1" ht="15.5" x14ac:dyDescent="0.35">
      <c r="B277" s="5">
        <v>42559</v>
      </c>
      <c r="C277" s="9">
        <v>18104.400000000001</v>
      </c>
      <c r="D277" s="9">
        <v>4958.5</v>
      </c>
      <c r="E277" s="43">
        <f t="shared" si="4"/>
        <v>23062.9</v>
      </c>
      <c r="G277" s="52"/>
      <c r="H277" s="52"/>
    </row>
    <row r="278" spans="2:8" s="2" customFormat="1" ht="15.5" x14ac:dyDescent="0.35">
      <c r="B278" s="5">
        <v>42566</v>
      </c>
      <c r="C278" s="9">
        <v>18077.400000000001</v>
      </c>
      <c r="D278" s="9">
        <v>5014</v>
      </c>
      <c r="E278" s="43">
        <f t="shared" si="4"/>
        <v>23091.4</v>
      </c>
      <c r="G278" s="52"/>
      <c r="H278" s="52"/>
    </row>
    <row r="279" spans="2:8" s="2" customFormat="1" ht="15.5" x14ac:dyDescent="0.35">
      <c r="B279" s="5">
        <v>42573</v>
      </c>
      <c r="C279" s="9">
        <v>18036.900000000001</v>
      </c>
      <c r="D279" s="9">
        <v>4959.7</v>
      </c>
      <c r="E279" s="43">
        <f t="shared" si="4"/>
        <v>22996.600000000002</v>
      </c>
      <c r="G279" s="52"/>
      <c r="H279" s="52"/>
    </row>
    <row r="280" spans="2:8" s="2" customFormat="1" ht="15.5" x14ac:dyDescent="0.35">
      <c r="B280" s="5" t="s">
        <v>98</v>
      </c>
      <c r="C280" s="11">
        <v>18060.7</v>
      </c>
      <c r="D280" s="11">
        <v>4942.8999999999996</v>
      </c>
      <c r="E280" s="43">
        <f t="shared" si="4"/>
        <v>23003.599999999999</v>
      </c>
      <c r="G280" s="52"/>
      <c r="H280" s="52"/>
    </row>
    <row r="281" spans="2:8" s="2" customFormat="1" ht="15.5" x14ac:dyDescent="0.35">
      <c r="B281" s="5">
        <v>42587</v>
      </c>
      <c r="C281" s="9">
        <v>17664.2</v>
      </c>
      <c r="D281" s="9">
        <v>4930.8999999999996</v>
      </c>
      <c r="E281" s="43">
        <f t="shared" si="4"/>
        <v>22595.1</v>
      </c>
      <c r="G281" s="52"/>
      <c r="H281" s="52"/>
    </row>
    <row r="282" spans="2:8" s="2" customFormat="1" ht="15.5" x14ac:dyDescent="0.35">
      <c r="B282" s="5">
        <v>42594</v>
      </c>
      <c r="C282" s="9">
        <v>17719.599999999999</v>
      </c>
      <c r="D282" s="9">
        <v>4903.6000000000004</v>
      </c>
      <c r="E282" s="43">
        <f t="shared" si="4"/>
        <v>22623.199999999997</v>
      </c>
      <c r="G282" s="52"/>
      <c r="H282" s="52"/>
    </row>
    <row r="283" spans="2:8" s="2" customFormat="1" ht="15.5" x14ac:dyDescent="0.35">
      <c r="B283" s="5">
        <v>42601</v>
      </c>
      <c r="C283" s="9">
        <v>18186.8</v>
      </c>
      <c r="D283" s="9">
        <v>4894.3999999999996</v>
      </c>
      <c r="E283" s="43">
        <f t="shared" si="4"/>
        <v>23081.199999999997</v>
      </c>
      <c r="G283" s="52"/>
      <c r="H283" s="52"/>
    </row>
    <row r="284" spans="2:8" s="2" customFormat="1" ht="15.5" x14ac:dyDescent="0.35">
      <c r="B284" s="5">
        <v>42608</v>
      </c>
      <c r="C284" s="9">
        <v>18128.8</v>
      </c>
      <c r="D284" s="9">
        <v>4909.8999999999996</v>
      </c>
      <c r="E284" s="43">
        <f t="shared" si="4"/>
        <v>23038.699999999997</v>
      </c>
      <c r="G284" s="52"/>
      <c r="H284" s="52"/>
    </row>
    <row r="285" spans="2:8" s="2" customFormat="1" ht="15.5" x14ac:dyDescent="0.35">
      <c r="B285" s="5">
        <v>42615</v>
      </c>
      <c r="C285" s="9">
        <v>18065.3</v>
      </c>
      <c r="D285" s="9">
        <v>4918.3999999999996</v>
      </c>
      <c r="E285" s="43">
        <f t="shared" si="4"/>
        <v>22983.699999999997</v>
      </c>
      <c r="G285" s="52"/>
      <c r="H285" s="52"/>
    </row>
    <row r="286" spans="2:8" s="2" customFormat="1" ht="15.5" x14ac:dyDescent="0.35">
      <c r="B286" s="5">
        <v>42622</v>
      </c>
      <c r="C286" s="9">
        <v>17853.7</v>
      </c>
      <c r="D286" s="9">
        <v>5004.7</v>
      </c>
      <c r="E286" s="43">
        <f t="shared" si="4"/>
        <v>22858.400000000001</v>
      </c>
      <c r="G286" s="52"/>
      <c r="H286" s="52"/>
    </row>
    <row r="287" spans="2:8" s="2" customFormat="1" ht="15.5" x14ac:dyDescent="0.35">
      <c r="B287" s="5">
        <v>42629</v>
      </c>
      <c r="C287" s="9">
        <v>17657.2</v>
      </c>
      <c r="D287" s="9">
        <v>5040.7</v>
      </c>
      <c r="E287" s="43">
        <f t="shared" si="4"/>
        <v>22697.9</v>
      </c>
      <c r="G287" s="52"/>
      <c r="H287" s="52"/>
    </row>
    <row r="288" spans="2:8" s="2" customFormat="1" ht="15.5" x14ac:dyDescent="0.35">
      <c r="B288" s="5">
        <v>42636</v>
      </c>
      <c r="C288" s="9">
        <v>18395.099999999999</v>
      </c>
      <c r="D288" s="9">
        <v>5022.8999999999996</v>
      </c>
      <c r="E288" s="43">
        <f t="shared" si="4"/>
        <v>23418</v>
      </c>
      <c r="G288" s="52"/>
      <c r="H288" s="52"/>
    </row>
    <row r="289" spans="2:8" s="2" customFormat="1" ht="15.5" x14ac:dyDescent="0.35">
      <c r="B289" s="5" t="s">
        <v>99</v>
      </c>
      <c r="C289" s="11">
        <v>18491.3</v>
      </c>
      <c r="D289" s="11">
        <v>5128.5</v>
      </c>
      <c r="E289" s="43">
        <f t="shared" si="4"/>
        <v>23619.8</v>
      </c>
      <c r="G289" s="52"/>
      <c r="H289" s="52"/>
    </row>
    <row r="290" spans="2:8" s="2" customFormat="1" ht="15.5" x14ac:dyDescent="0.35">
      <c r="B290" s="5">
        <v>42650</v>
      </c>
      <c r="C290" s="9">
        <v>18410.2</v>
      </c>
      <c r="D290" s="9">
        <v>5081.8999999999996</v>
      </c>
      <c r="E290" s="43">
        <f t="shared" si="4"/>
        <v>23492.1</v>
      </c>
      <c r="G290" s="52"/>
      <c r="H290" s="52"/>
    </row>
    <row r="291" spans="2:8" s="2" customFormat="1" ht="15.5" x14ac:dyDescent="0.35">
      <c r="B291" s="5">
        <v>42657</v>
      </c>
      <c r="C291" s="9">
        <v>19461.7</v>
      </c>
      <c r="D291" s="9">
        <v>4999.7</v>
      </c>
      <c r="E291" s="43">
        <f t="shared" si="4"/>
        <v>24461.4</v>
      </c>
      <c r="G291" s="52"/>
      <c r="H291" s="52"/>
    </row>
    <row r="292" spans="2:8" s="2" customFormat="1" ht="15.5" x14ac:dyDescent="0.35">
      <c r="B292" s="5">
        <v>42664</v>
      </c>
      <c r="C292" s="9">
        <v>19320.8</v>
      </c>
      <c r="D292" s="9">
        <v>5005.7</v>
      </c>
      <c r="E292" s="43">
        <f t="shared" si="4"/>
        <v>24326.5</v>
      </c>
      <c r="G292" s="52"/>
      <c r="H292" s="52"/>
    </row>
    <row r="293" spans="2:8" s="2" customFormat="1" ht="15.5" x14ac:dyDescent="0.35">
      <c r="B293" s="5">
        <v>42671</v>
      </c>
      <c r="C293" s="9">
        <v>19130.5</v>
      </c>
      <c r="D293" s="9">
        <v>5058.8</v>
      </c>
      <c r="E293" s="43">
        <f t="shared" si="4"/>
        <v>24189.3</v>
      </c>
      <c r="G293" s="52"/>
      <c r="H293" s="52"/>
    </row>
    <row r="294" spans="2:8" s="2" customFormat="1" ht="15.5" x14ac:dyDescent="0.35">
      <c r="B294" s="5">
        <v>42678</v>
      </c>
      <c r="C294" s="9">
        <v>19075.900000000001</v>
      </c>
      <c r="D294" s="9">
        <v>5077.5</v>
      </c>
      <c r="E294" s="43">
        <f t="shared" si="4"/>
        <v>24153.4</v>
      </c>
      <c r="G294" s="52"/>
      <c r="H294" s="52"/>
    </row>
    <row r="295" spans="2:8" s="2" customFormat="1" ht="15.5" x14ac:dyDescent="0.35">
      <c r="B295" s="5">
        <v>42685</v>
      </c>
      <c r="C295" s="9">
        <v>19027.099999999999</v>
      </c>
      <c r="D295" s="9">
        <v>5068.7</v>
      </c>
      <c r="E295" s="43">
        <f t="shared" si="4"/>
        <v>24095.8</v>
      </c>
      <c r="G295" s="52"/>
      <c r="H295" s="52"/>
    </row>
    <row r="296" spans="2:8" s="2" customFormat="1" ht="15.5" x14ac:dyDescent="0.35">
      <c r="B296" s="5">
        <v>42692</v>
      </c>
      <c r="C296" s="9">
        <v>18846.900000000001</v>
      </c>
      <c r="D296" s="9">
        <v>5018.3</v>
      </c>
      <c r="E296" s="43">
        <f t="shared" si="4"/>
        <v>23865.200000000001</v>
      </c>
      <c r="G296" s="52"/>
      <c r="H296" s="52"/>
    </row>
    <row r="297" spans="2:8" s="2" customFormat="1" ht="16.5" customHeight="1" x14ac:dyDescent="0.35">
      <c r="B297" s="5">
        <v>42699</v>
      </c>
      <c r="C297" s="9">
        <v>18574.8</v>
      </c>
      <c r="D297" s="9">
        <v>5040</v>
      </c>
      <c r="E297" s="43">
        <f t="shared" si="4"/>
        <v>23614.799999999999</v>
      </c>
      <c r="G297" s="52"/>
      <c r="H297" s="52"/>
    </row>
    <row r="298" spans="2:8" s="2" customFormat="1" ht="15.5" x14ac:dyDescent="0.35">
      <c r="B298" s="5">
        <v>42706</v>
      </c>
      <c r="C298" s="9">
        <v>18353.2</v>
      </c>
      <c r="D298" s="9">
        <v>4991.2</v>
      </c>
      <c r="E298" s="43">
        <f t="shared" si="4"/>
        <v>23344.400000000001</v>
      </c>
      <c r="G298" s="52"/>
      <c r="H298" s="52"/>
    </row>
    <row r="299" spans="2:8" s="2" customFormat="1" ht="15.5" x14ac:dyDescent="0.35">
      <c r="B299" s="5">
        <v>42713</v>
      </c>
      <c r="C299" s="9">
        <v>18323.2</v>
      </c>
      <c r="D299" s="9">
        <v>4971.6000000000004</v>
      </c>
      <c r="E299" s="43">
        <f t="shared" si="4"/>
        <v>23294.800000000003</v>
      </c>
      <c r="G299" s="52"/>
      <c r="H299" s="52"/>
    </row>
    <row r="300" spans="2:8" s="2" customFormat="1" ht="15.5" x14ac:dyDescent="0.35">
      <c r="B300" s="5">
        <v>42720</v>
      </c>
      <c r="C300" s="9">
        <v>18190.400000000001</v>
      </c>
      <c r="D300" s="9">
        <v>4941.6000000000004</v>
      </c>
      <c r="E300" s="43">
        <f t="shared" si="4"/>
        <v>23132</v>
      </c>
      <c r="G300" s="52"/>
      <c r="H300" s="52"/>
    </row>
    <row r="301" spans="2:8" s="2" customFormat="1" ht="15.5" x14ac:dyDescent="0.35">
      <c r="B301" s="5">
        <v>42727</v>
      </c>
      <c r="C301" s="9">
        <v>18299.400000000001</v>
      </c>
      <c r="D301" s="9">
        <v>4986.6000000000004</v>
      </c>
      <c r="E301" s="43">
        <f t="shared" si="4"/>
        <v>23286</v>
      </c>
      <c r="G301" s="52"/>
      <c r="H301" s="52"/>
    </row>
    <row r="302" spans="2:8" s="2" customFormat="1" ht="15.5" x14ac:dyDescent="0.35">
      <c r="B302" s="5" t="s">
        <v>100</v>
      </c>
      <c r="C302" s="11">
        <v>18271.7</v>
      </c>
      <c r="D302" s="11">
        <v>4930.5</v>
      </c>
      <c r="E302" s="43">
        <f t="shared" si="4"/>
        <v>23202.2</v>
      </c>
      <c r="G302" s="52"/>
      <c r="H302" s="52"/>
    </row>
    <row r="303" spans="2:8" s="2" customFormat="1" ht="15.5" x14ac:dyDescent="0.35">
      <c r="B303" s="5">
        <v>42741</v>
      </c>
      <c r="C303" s="9">
        <v>18309.7</v>
      </c>
      <c r="D303" s="9">
        <v>4890.5</v>
      </c>
      <c r="E303" s="43">
        <f t="shared" si="4"/>
        <v>23200.2</v>
      </c>
      <c r="G303" s="52"/>
      <c r="H303" s="52"/>
    </row>
    <row r="304" spans="2:8" s="2" customFormat="1" ht="15.5" x14ac:dyDescent="0.35">
      <c r="B304" s="5">
        <v>42748</v>
      </c>
      <c r="C304" s="9">
        <v>18361</v>
      </c>
      <c r="D304" s="9">
        <v>4830.5</v>
      </c>
      <c r="E304" s="43">
        <f t="shared" si="4"/>
        <v>23191.5</v>
      </c>
      <c r="G304" s="52"/>
      <c r="H304" s="52"/>
    </row>
    <row r="305" spans="2:8" s="2" customFormat="1" ht="15.5" x14ac:dyDescent="0.35">
      <c r="B305" s="5">
        <v>42755</v>
      </c>
      <c r="C305" s="9">
        <v>18383.5</v>
      </c>
      <c r="D305" s="9">
        <v>4862.7</v>
      </c>
      <c r="E305" s="43">
        <f t="shared" si="4"/>
        <v>23246.2</v>
      </c>
      <c r="G305" s="52"/>
      <c r="H305" s="52"/>
    </row>
    <row r="306" spans="2:8" s="2" customFormat="1" ht="15.5" x14ac:dyDescent="0.35">
      <c r="B306" s="5">
        <v>42762</v>
      </c>
      <c r="C306" s="9">
        <v>17593.8</v>
      </c>
      <c r="D306" s="9">
        <v>4841.1000000000004</v>
      </c>
      <c r="E306" s="43">
        <f t="shared" si="4"/>
        <v>22434.9</v>
      </c>
      <c r="G306" s="52"/>
      <c r="H306" s="52"/>
    </row>
    <row r="307" spans="2:8" s="2" customFormat="1" ht="15.5" x14ac:dyDescent="0.35">
      <c r="B307" s="5">
        <v>42769</v>
      </c>
      <c r="C307" s="9">
        <v>17217.8</v>
      </c>
      <c r="D307" s="9">
        <v>4813.5</v>
      </c>
      <c r="E307" s="43">
        <f t="shared" si="4"/>
        <v>22031.3</v>
      </c>
      <c r="G307" s="52"/>
      <c r="H307" s="52"/>
    </row>
    <row r="308" spans="2:8" s="2" customFormat="1" ht="15.5" x14ac:dyDescent="0.35">
      <c r="B308" s="5">
        <v>42776</v>
      </c>
      <c r="C308" s="9">
        <v>16993.400000000001</v>
      </c>
      <c r="D308" s="9">
        <v>4831.1000000000004</v>
      </c>
      <c r="E308" s="43">
        <f t="shared" si="4"/>
        <v>21824.5</v>
      </c>
      <c r="G308" s="52"/>
      <c r="H308" s="52"/>
    </row>
    <row r="309" spans="2:8" s="2" customFormat="1" ht="15.5" x14ac:dyDescent="0.35">
      <c r="B309" s="5">
        <v>42783</v>
      </c>
      <c r="C309" s="9">
        <v>17027.8</v>
      </c>
      <c r="D309" s="9">
        <v>4902</v>
      </c>
      <c r="E309" s="43">
        <f t="shared" si="4"/>
        <v>21929.8</v>
      </c>
      <c r="G309" s="52"/>
      <c r="H309" s="52"/>
    </row>
    <row r="310" spans="2:8" s="2" customFormat="1" ht="15.5" x14ac:dyDescent="0.35">
      <c r="B310" s="5">
        <v>42790</v>
      </c>
      <c r="C310" s="9">
        <v>16850.8</v>
      </c>
      <c r="D310" s="9">
        <v>4971.8</v>
      </c>
      <c r="E310" s="43">
        <f t="shared" si="4"/>
        <v>21822.6</v>
      </c>
      <c r="G310" s="52"/>
      <c r="H310" s="52"/>
    </row>
    <row r="311" spans="2:8" s="2" customFormat="1" ht="15.5" x14ac:dyDescent="0.35">
      <c r="B311" s="5">
        <v>42797</v>
      </c>
      <c r="C311" s="9">
        <v>17139.7</v>
      </c>
      <c r="D311" s="9">
        <v>5012.1000000000004</v>
      </c>
      <c r="E311" s="43">
        <f t="shared" si="4"/>
        <v>22151.800000000003</v>
      </c>
      <c r="G311" s="52"/>
      <c r="H311" s="52"/>
    </row>
    <row r="312" spans="2:8" s="2" customFormat="1" ht="15.5" x14ac:dyDescent="0.35">
      <c r="B312" s="5">
        <v>42804</v>
      </c>
      <c r="C312" s="9">
        <v>17238.3</v>
      </c>
      <c r="D312" s="9">
        <v>5035.7</v>
      </c>
      <c r="E312" s="43">
        <f t="shared" si="4"/>
        <v>22274</v>
      </c>
      <c r="G312" s="52"/>
      <c r="H312" s="52"/>
    </row>
    <row r="313" spans="2:8" s="2" customFormat="1" ht="15.5" x14ac:dyDescent="0.35">
      <c r="B313" s="5">
        <v>42811</v>
      </c>
      <c r="C313" s="9">
        <v>16960.5</v>
      </c>
      <c r="D313" s="9">
        <v>5089.7</v>
      </c>
      <c r="E313" s="43">
        <f t="shared" si="4"/>
        <v>22050.2</v>
      </c>
      <c r="G313" s="52"/>
      <c r="H313" s="52"/>
    </row>
    <row r="314" spans="2:8" s="2" customFormat="1" ht="15.5" x14ac:dyDescent="0.35">
      <c r="B314" s="5">
        <v>42818</v>
      </c>
      <c r="C314" s="9">
        <v>16730.3</v>
      </c>
      <c r="D314" s="9">
        <v>5065.6000000000004</v>
      </c>
      <c r="E314" s="43">
        <f t="shared" si="4"/>
        <v>21795.9</v>
      </c>
      <c r="G314" s="52"/>
      <c r="H314" s="52"/>
    </row>
    <row r="315" spans="2:8" s="2" customFormat="1" ht="15.5" x14ac:dyDescent="0.35">
      <c r="B315" s="5" t="s">
        <v>101</v>
      </c>
      <c r="C315" s="11">
        <v>16466.2</v>
      </c>
      <c r="D315" s="11">
        <v>5105.8999999999996</v>
      </c>
      <c r="E315" s="43">
        <f t="shared" si="4"/>
        <v>21572.1</v>
      </c>
      <c r="G315" s="52"/>
      <c r="H315" s="52"/>
    </row>
    <row r="316" spans="2:8" s="2" customFormat="1" ht="15.5" x14ac:dyDescent="0.35">
      <c r="B316" s="5">
        <v>42832</v>
      </c>
      <c r="C316" s="9">
        <v>16688.2</v>
      </c>
      <c r="D316" s="9">
        <v>5055.8999999999996</v>
      </c>
      <c r="E316" s="43">
        <f t="shared" si="4"/>
        <v>21744.1</v>
      </c>
      <c r="G316" s="52"/>
      <c r="H316" s="52"/>
    </row>
    <row r="317" spans="2:8" s="2" customFormat="1" ht="15.5" x14ac:dyDescent="0.35">
      <c r="B317" s="5">
        <v>42839</v>
      </c>
      <c r="C317" s="9">
        <v>16416.099999999999</v>
      </c>
      <c r="D317" s="9">
        <v>5152</v>
      </c>
      <c r="E317" s="43">
        <f t="shared" si="4"/>
        <v>21568.1</v>
      </c>
      <c r="G317" s="52"/>
      <c r="H317" s="52"/>
    </row>
    <row r="318" spans="2:8" s="2" customFormat="1" ht="15.5" x14ac:dyDescent="0.35">
      <c r="B318" s="5">
        <v>42846</v>
      </c>
      <c r="C318" s="9">
        <v>16050.1</v>
      </c>
      <c r="D318" s="9">
        <v>5100.7</v>
      </c>
      <c r="E318" s="43">
        <f t="shared" si="4"/>
        <v>21150.799999999999</v>
      </c>
      <c r="G318" s="52"/>
      <c r="H318" s="52"/>
    </row>
    <row r="319" spans="2:8" s="2" customFormat="1" ht="15.5" x14ac:dyDescent="0.35">
      <c r="B319" s="5" t="s">
        <v>102</v>
      </c>
      <c r="C319" s="11">
        <v>16061.8</v>
      </c>
      <c r="D319" s="11">
        <v>4957.3999999999996</v>
      </c>
      <c r="E319" s="43">
        <f t="shared" si="4"/>
        <v>21019.199999999997</v>
      </c>
      <c r="G319" s="52"/>
      <c r="H319" s="52"/>
    </row>
    <row r="320" spans="2:8" s="2" customFormat="1" ht="15.5" x14ac:dyDescent="0.35">
      <c r="B320" s="5">
        <v>42860</v>
      </c>
      <c r="C320" s="9">
        <v>15912.5</v>
      </c>
      <c r="D320" s="9">
        <v>4878</v>
      </c>
      <c r="E320" s="43">
        <f t="shared" si="4"/>
        <v>20790.5</v>
      </c>
      <c r="G320" s="52"/>
      <c r="H320" s="52"/>
    </row>
    <row r="321" spans="2:8" s="2" customFormat="1" ht="15.5" x14ac:dyDescent="0.35">
      <c r="B321" s="5">
        <v>42867</v>
      </c>
      <c r="C321" s="9">
        <v>15895.9</v>
      </c>
      <c r="D321" s="9">
        <v>4782.7</v>
      </c>
      <c r="E321" s="43">
        <f t="shared" si="4"/>
        <v>20678.599999999999</v>
      </c>
      <c r="G321" s="52"/>
      <c r="H321" s="52"/>
    </row>
    <row r="322" spans="2:8" s="2" customFormat="1" ht="15.5" x14ac:dyDescent="0.35">
      <c r="B322" s="5">
        <v>42874</v>
      </c>
      <c r="C322" s="9">
        <v>16212.6</v>
      </c>
      <c r="D322" s="9">
        <v>4795.2</v>
      </c>
      <c r="E322" s="43">
        <f t="shared" si="4"/>
        <v>21007.8</v>
      </c>
      <c r="G322" s="52"/>
      <c r="H322" s="52"/>
    </row>
    <row r="323" spans="2:8" s="2" customFormat="1" ht="15.5" x14ac:dyDescent="0.35">
      <c r="B323" s="5">
        <v>42881</v>
      </c>
      <c r="C323" s="9">
        <v>16921.900000000001</v>
      </c>
      <c r="D323" s="9">
        <v>4848.5</v>
      </c>
      <c r="E323" s="43">
        <f t="shared" si="4"/>
        <v>21770.400000000001</v>
      </c>
      <c r="G323" s="52"/>
      <c r="H323" s="52"/>
    </row>
    <row r="324" spans="2:8" s="2" customFormat="1" ht="15.5" x14ac:dyDescent="0.35">
      <c r="B324" s="5">
        <v>42888</v>
      </c>
      <c r="C324" s="9">
        <v>15706.6</v>
      </c>
      <c r="D324" s="9">
        <v>4809.1000000000004</v>
      </c>
      <c r="E324" s="43">
        <f t="shared" si="4"/>
        <v>20515.7</v>
      </c>
      <c r="G324" s="52"/>
      <c r="H324" s="52"/>
    </row>
    <row r="325" spans="2:8" s="2" customFormat="1" ht="15.5" x14ac:dyDescent="0.35">
      <c r="B325" s="5">
        <v>42895</v>
      </c>
      <c r="C325" s="9">
        <v>15296.3</v>
      </c>
      <c r="D325" s="9">
        <v>4861.5</v>
      </c>
      <c r="E325" s="43">
        <f t="shared" si="4"/>
        <v>20157.8</v>
      </c>
      <c r="G325" s="52"/>
      <c r="H325" s="52"/>
    </row>
    <row r="326" spans="2:8" s="2" customFormat="1" ht="15.5" x14ac:dyDescent="0.35">
      <c r="B326" s="5">
        <v>42902</v>
      </c>
      <c r="C326" s="9">
        <v>15420.8</v>
      </c>
      <c r="D326" s="9">
        <v>4940.2</v>
      </c>
      <c r="E326" s="43">
        <f t="shared" si="4"/>
        <v>20361</v>
      </c>
      <c r="G326" s="52"/>
      <c r="H326" s="52"/>
    </row>
    <row r="327" spans="2:8" s="2" customFormat="1" ht="15.5" x14ac:dyDescent="0.35">
      <c r="B327" s="5">
        <v>42909</v>
      </c>
      <c r="C327" s="9">
        <v>16376</v>
      </c>
      <c r="D327" s="9">
        <v>4982</v>
      </c>
      <c r="E327" s="43">
        <f t="shared" ref="E327:E390" si="5">SUM(C327:D327)</f>
        <v>21358</v>
      </c>
      <c r="G327" s="52"/>
      <c r="H327" s="52"/>
    </row>
    <row r="328" spans="2:8" s="2" customFormat="1" ht="15.5" x14ac:dyDescent="0.35">
      <c r="B328" s="5" t="s">
        <v>109</v>
      </c>
      <c r="C328" s="11">
        <v>16144.8</v>
      </c>
      <c r="D328" s="11">
        <v>5258.1</v>
      </c>
      <c r="E328" s="43">
        <f t="shared" si="5"/>
        <v>21402.9</v>
      </c>
      <c r="G328" s="52"/>
      <c r="H328" s="52"/>
    </row>
    <row r="329" spans="2:8" s="2" customFormat="1" ht="15.5" x14ac:dyDescent="0.35">
      <c r="B329" s="5">
        <v>42923</v>
      </c>
      <c r="C329" s="9">
        <v>16197.3</v>
      </c>
      <c r="D329" s="9">
        <v>5250.3</v>
      </c>
      <c r="E329" s="43">
        <f t="shared" si="5"/>
        <v>21447.599999999999</v>
      </c>
      <c r="G329" s="52"/>
      <c r="H329" s="52"/>
    </row>
    <row r="330" spans="2:8" s="2" customFormat="1" ht="15.5" x14ac:dyDescent="0.35">
      <c r="B330" s="5">
        <v>42930</v>
      </c>
      <c r="C330" s="9">
        <v>15478.5</v>
      </c>
      <c r="D330" s="9">
        <v>5351.5</v>
      </c>
      <c r="E330" s="43">
        <f t="shared" si="5"/>
        <v>20830</v>
      </c>
      <c r="G330" s="52"/>
      <c r="H330" s="52"/>
    </row>
    <row r="331" spans="2:8" s="2" customFormat="1" ht="15.5" x14ac:dyDescent="0.35">
      <c r="B331" s="5">
        <v>42937</v>
      </c>
      <c r="C331" s="9">
        <v>15003.1</v>
      </c>
      <c r="D331" s="9">
        <v>5433.1</v>
      </c>
      <c r="E331" s="43">
        <f t="shared" si="5"/>
        <v>20436.2</v>
      </c>
      <c r="G331" s="52"/>
      <c r="H331" s="52"/>
    </row>
    <row r="332" spans="2:8" s="2" customFormat="1" ht="15.5" x14ac:dyDescent="0.35">
      <c r="B332" s="5">
        <v>42944</v>
      </c>
      <c r="C332" s="9">
        <v>14698.2</v>
      </c>
      <c r="D332" s="9">
        <v>5584.9</v>
      </c>
      <c r="E332" s="43">
        <f t="shared" si="5"/>
        <v>20283.099999999999</v>
      </c>
      <c r="G332" s="52"/>
      <c r="H332" s="52"/>
    </row>
    <row r="333" spans="2:8" s="2" customFormat="1" ht="15.5" x14ac:dyDescent="0.35">
      <c r="B333" s="5">
        <v>42951</v>
      </c>
      <c r="C333" s="9">
        <v>14398.8</v>
      </c>
      <c r="D333" s="9">
        <v>5604.9</v>
      </c>
      <c r="E333" s="43">
        <f t="shared" si="5"/>
        <v>20003.699999999997</v>
      </c>
      <c r="G333" s="52"/>
      <c r="H333" s="52"/>
    </row>
    <row r="334" spans="2:8" s="2" customFormat="1" ht="15.5" x14ac:dyDescent="0.35">
      <c r="B334" s="5">
        <v>42958</v>
      </c>
      <c r="C334" s="9">
        <v>14310.5</v>
      </c>
      <c r="D334" s="9">
        <v>5631.3</v>
      </c>
      <c r="E334" s="43">
        <f t="shared" si="5"/>
        <v>19941.8</v>
      </c>
      <c r="G334" s="52"/>
      <c r="H334" s="52"/>
    </row>
    <row r="335" spans="2:8" s="2" customFormat="1" ht="15.5" x14ac:dyDescent="0.35">
      <c r="B335" s="5">
        <v>42965</v>
      </c>
      <c r="C335" s="9">
        <v>14375.1</v>
      </c>
      <c r="D335" s="9">
        <v>5671.2</v>
      </c>
      <c r="E335" s="43">
        <f t="shared" si="5"/>
        <v>20046.3</v>
      </c>
      <c r="G335" s="52"/>
      <c r="H335" s="52"/>
    </row>
    <row r="336" spans="2:8" s="2" customFormat="1" ht="15.5" x14ac:dyDescent="0.35">
      <c r="B336" s="5">
        <v>42972</v>
      </c>
      <c r="C336" s="9">
        <v>14343.4</v>
      </c>
      <c r="D336" s="9">
        <v>5657.7</v>
      </c>
      <c r="E336" s="43">
        <f t="shared" si="5"/>
        <v>20001.099999999999</v>
      </c>
      <c r="G336" s="52"/>
      <c r="H336" s="52"/>
    </row>
    <row r="337" spans="2:8" s="2" customFormat="1" ht="15.5" x14ac:dyDescent="0.35">
      <c r="B337" s="5" t="s">
        <v>110</v>
      </c>
      <c r="C337" s="11">
        <v>14681.4</v>
      </c>
      <c r="D337" s="11">
        <v>5719.5</v>
      </c>
      <c r="E337" s="43">
        <f t="shared" si="5"/>
        <v>20400.900000000001</v>
      </c>
      <c r="G337" s="52"/>
      <c r="H337" s="52"/>
    </row>
    <row r="338" spans="2:8" s="2" customFormat="1" ht="15.5" x14ac:dyDescent="0.35">
      <c r="B338" s="5">
        <v>42986</v>
      </c>
      <c r="C338" s="9">
        <v>14758.4</v>
      </c>
      <c r="D338" s="9">
        <v>5826.8</v>
      </c>
      <c r="E338" s="43">
        <f t="shared" si="5"/>
        <v>20585.2</v>
      </c>
      <c r="G338" s="52"/>
      <c r="H338" s="52"/>
    </row>
    <row r="339" spans="2:8" s="2" customFormat="1" ht="15.5" x14ac:dyDescent="0.35">
      <c r="B339" s="5">
        <v>42993</v>
      </c>
      <c r="C339" s="9">
        <v>14283.6</v>
      </c>
      <c r="D339" s="9">
        <v>5816.1</v>
      </c>
      <c r="E339" s="43">
        <f t="shared" si="5"/>
        <v>20099.7</v>
      </c>
      <c r="G339" s="52"/>
      <c r="H339" s="52"/>
    </row>
    <row r="340" spans="2:8" s="2" customFormat="1" ht="15.5" x14ac:dyDescent="0.35">
      <c r="B340" s="5">
        <v>43000</v>
      </c>
      <c r="C340" s="9">
        <v>14132.7</v>
      </c>
      <c r="D340" s="9">
        <v>5918.9</v>
      </c>
      <c r="E340" s="43">
        <f t="shared" si="5"/>
        <v>20051.599999999999</v>
      </c>
      <c r="G340" s="52"/>
      <c r="H340" s="52"/>
    </row>
    <row r="341" spans="2:8" s="2" customFormat="1" ht="15.5" x14ac:dyDescent="0.35">
      <c r="B341" s="5" t="s">
        <v>111</v>
      </c>
      <c r="C341" s="9">
        <v>13857.2</v>
      </c>
      <c r="D341" s="9">
        <v>5918</v>
      </c>
      <c r="E341" s="43">
        <f t="shared" si="5"/>
        <v>19775.2</v>
      </c>
      <c r="G341" s="52"/>
      <c r="H341" s="52"/>
    </row>
    <row r="342" spans="2:8" s="2" customFormat="1" ht="15.5" x14ac:dyDescent="0.35">
      <c r="B342" s="5">
        <v>43014</v>
      </c>
      <c r="C342" s="9">
        <v>13787.9</v>
      </c>
      <c r="D342" s="9">
        <v>5884.1</v>
      </c>
      <c r="E342" s="43">
        <f t="shared" si="5"/>
        <v>19672</v>
      </c>
      <c r="G342" s="52"/>
      <c r="H342" s="52"/>
    </row>
    <row r="343" spans="2:8" s="2" customFormat="1" ht="15.5" x14ac:dyDescent="0.35">
      <c r="B343" s="5">
        <v>43021</v>
      </c>
      <c r="C343" s="9">
        <v>14157.6</v>
      </c>
      <c r="D343" s="9">
        <v>5895.3</v>
      </c>
      <c r="E343" s="43">
        <f t="shared" si="5"/>
        <v>20052.900000000001</v>
      </c>
      <c r="G343" s="52"/>
      <c r="H343" s="52"/>
    </row>
    <row r="344" spans="2:8" s="2" customFormat="1" ht="15.5" x14ac:dyDescent="0.35">
      <c r="B344" s="41">
        <v>43028</v>
      </c>
      <c r="C344" s="42">
        <v>13941.6</v>
      </c>
      <c r="D344" s="42">
        <v>5960.5</v>
      </c>
      <c r="E344" s="43">
        <f t="shared" si="5"/>
        <v>19902.099999999999</v>
      </c>
      <c r="G344" s="52"/>
      <c r="H344" s="52"/>
    </row>
    <row r="345" spans="2:8" s="2" customFormat="1" ht="15.5" x14ac:dyDescent="0.35">
      <c r="B345" s="41">
        <v>43035</v>
      </c>
      <c r="C345" s="42">
        <v>13846.7</v>
      </c>
      <c r="D345" s="42">
        <v>5996.1</v>
      </c>
      <c r="E345" s="43">
        <f t="shared" si="5"/>
        <v>19842.800000000003</v>
      </c>
      <c r="G345" s="52"/>
      <c r="H345" s="52"/>
    </row>
    <row r="346" spans="2:8" s="2" customFormat="1" ht="15.5" x14ac:dyDescent="0.35">
      <c r="B346" s="41">
        <v>43042</v>
      </c>
      <c r="C346" s="42">
        <v>13861.2</v>
      </c>
      <c r="D346" s="42">
        <v>6050.9</v>
      </c>
      <c r="E346" s="43">
        <f t="shared" si="5"/>
        <v>19912.099999999999</v>
      </c>
      <c r="G346" s="52"/>
      <c r="H346" s="52"/>
    </row>
    <row r="347" spans="2:8" s="2" customFormat="1" ht="15.5" x14ac:dyDescent="0.35">
      <c r="B347" s="41">
        <v>43049</v>
      </c>
      <c r="C347" s="42">
        <v>13677.6</v>
      </c>
      <c r="D347" s="42">
        <v>6017.4</v>
      </c>
      <c r="E347" s="43">
        <f t="shared" si="5"/>
        <v>19695</v>
      </c>
      <c r="G347" s="52"/>
      <c r="H347" s="52"/>
    </row>
    <row r="348" spans="2:8" s="2" customFormat="1" ht="15.5" x14ac:dyDescent="0.35">
      <c r="B348" s="41">
        <v>43056</v>
      </c>
      <c r="C348" s="42">
        <v>13541.1</v>
      </c>
      <c r="D348" s="42">
        <v>6169.6</v>
      </c>
      <c r="E348" s="43">
        <f t="shared" si="5"/>
        <v>19710.7</v>
      </c>
      <c r="G348" s="52"/>
      <c r="H348" s="52"/>
    </row>
    <row r="349" spans="2:8" s="2" customFormat="1" ht="15.5" x14ac:dyDescent="0.35">
      <c r="B349" s="41">
        <v>43063</v>
      </c>
      <c r="C349" s="42">
        <v>13547.3</v>
      </c>
      <c r="D349" s="42">
        <v>6145.9</v>
      </c>
      <c r="E349" s="43">
        <f t="shared" si="5"/>
        <v>19693.199999999997</v>
      </c>
      <c r="G349" s="52"/>
      <c r="H349" s="52"/>
    </row>
    <row r="350" spans="2:8" s="2" customFormat="1" ht="15.5" x14ac:dyDescent="0.35">
      <c r="B350" s="41" t="s">
        <v>152</v>
      </c>
      <c r="C350" s="42">
        <v>12660.7</v>
      </c>
      <c r="D350" s="42">
        <v>6113</v>
      </c>
      <c r="E350" s="43">
        <f t="shared" si="5"/>
        <v>18773.7</v>
      </c>
      <c r="G350" s="52"/>
      <c r="H350" s="52"/>
    </row>
    <row r="351" spans="2:8" s="2" customFormat="1" ht="15.5" x14ac:dyDescent="0.35">
      <c r="B351" s="41">
        <v>43077</v>
      </c>
      <c r="C351" s="42">
        <v>14666.3</v>
      </c>
      <c r="D351" s="42">
        <v>6020.4</v>
      </c>
      <c r="E351" s="43">
        <f t="shared" si="5"/>
        <v>20686.699999999997</v>
      </c>
      <c r="G351" s="52"/>
      <c r="H351" s="52"/>
    </row>
    <row r="352" spans="2:8" s="2" customFormat="1" ht="15.5" x14ac:dyDescent="0.35">
      <c r="B352" s="41">
        <v>43084</v>
      </c>
      <c r="C352" s="42">
        <v>14332.2</v>
      </c>
      <c r="D352" s="42">
        <v>6051.2</v>
      </c>
      <c r="E352" s="43">
        <f t="shared" si="5"/>
        <v>20383.400000000001</v>
      </c>
      <c r="G352" s="52"/>
      <c r="H352" s="52"/>
    </row>
    <row r="353" spans="2:8" s="2" customFormat="1" ht="15.5" x14ac:dyDescent="0.35">
      <c r="B353" s="41">
        <v>43091</v>
      </c>
      <c r="C353" s="42">
        <v>14133.3</v>
      </c>
      <c r="D353" s="42">
        <v>6055.7</v>
      </c>
      <c r="E353" s="43">
        <f t="shared" si="5"/>
        <v>20189</v>
      </c>
      <c r="G353" s="52"/>
      <c r="H353" s="52"/>
    </row>
    <row r="354" spans="2:8" s="2" customFormat="1" ht="15.5" x14ac:dyDescent="0.35">
      <c r="B354" s="41" t="s">
        <v>155</v>
      </c>
      <c r="C354" s="42">
        <v>14106.9</v>
      </c>
      <c r="D354" s="42">
        <v>6070.2</v>
      </c>
      <c r="E354" s="43">
        <f t="shared" si="5"/>
        <v>20177.099999999999</v>
      </c>
      <c r="G354" s="52"/>
      <c r="H354" s="52"/>
    </row>
    <row r="355" spans="2:8" s="2" customFormat="1" ht="15.5" x14ac:dyDescent="0.35">
      <c r="B355" s="41">
        <v>43105</v>
      </c>
      <c r="C355" s="9">
        <v>13982.5</v>
      </c>
      <c r="D355" s="9">
        <v>6037.5</v>
      </c>
      <c r="E355" s="43">
        <f t="shared" si="5"/>
        <v>20020</v>
      </c>
      <c r="G355" s="52"/>
      <c r="H355" s="52"/>
    </row>
    <row r="356" spans="2:8" s="2" customFormat="1" ht="15.5" x14ac:dyDescent="0.35">
      <c r="B356" s="41">
        <v>43112</v>
      </c>
      <c r="C356" s="9">
        <v>13699</v>
      </c>
      <c r="D356" s="9">
        <v>6072.5</v>
      </c>
      <c r="E356" s="43">
        <f t="shared" si="5"/>
        <v>19771.5</v>
      </c>
      <c r="G356" s="52"/>
      <c r="H356" s="52"/>
    </row>
    <row r="357" spans="2:8" s="2" customFormat="1" ht="15.5" x14ac:dyDescent="0.35">
      <c r="B357" s="41">
        <v>43119</v>
      </c>
      <c r="C357" s="42">
        <v>13532.8</v>
      </c>
      <c r="D357" s="42">
        <v>6107.6</v>
      </c>
      <c r="E357" s="43">
        <f t="shared" si="5"/>
        <v>19640.400000000001</v>
      </c>
      <c r="G357" s="52"/>
      <c r="H357" s="52"/>
    </row>
    <row r="358" spans="2:8" s="2" customFormat="1" ht="15.5" x14ac:dyDescent="0.35">
      <c r="B358" s="41">
        <v>43126</v>
      </c>
      <c r="C358" s="42">
        <v>13234</v>
      </c>
      <c r="D358" s="42">
        <v>6120.5</v>
      </c>
      <c r="E358" s="43">
        <f t="shared" si="5"/>
        <v>19354.5</v>
      </c>
      <c r="G358" s="52"/>
      <c r="H358" s="52"/>
    </row>
    <row r="359" spans="2:8" s="2" customFormat="1" ht="15.5" x14ac:dyDescent="0.35">
      <c r="B359" s="41">
        <v>43133</v>
      </c>
      <c r="C359" s="42">
        <v>13060.6</v>
      </c>
      <c r="D359" s="42">
        <v>6122.3</v>
      </c>
      <c r="E359" s="43">
        <f t="shared" si="5"/>
        <v>19182.900000000001</v>
      </c>
      <c r="G359" s="52"/>
      <c r="H359" s="52"/>
    </row>
    <row r="360" spans="2:8" s="2" customFormat="1" ht="15.5" x14ac:dyDescent="0.35">
      <c r="B360" s="41">
        <v>43140</v>
      </c>
      <c r="C360" s="42">
        <v>12833.9</v>
      </c>
      <c r="D360" s="42">
        <v>6134.2</v>
      </c>
      <c r="E360" s="43">
        <f t="shared" si="5"/>
        <v>18968.099999999999</v>
      </c>
      <c r="G360" s="52"/>
      <c r="H360" s="52"/>
    </row>
    <row r="361" spans="2:8" s="2" customFormat="1" ht="15.5" x14ac:dyDescent="0.35">
      <c r="B361" s="41">
        <v>43147</v>
      </c>
      <c r="C361" s="42">
        <v>12703.7</v>
      </c>
      <c r="D361" s="42">
        <v>6125</v>
      </c>
      <c r="E361" s="43">
        <f t="shared" si="5"/>
        <v>18828.7</v>
      </c>
      <c r="G361" s="52"/>
      <c r="H361" s="52"/>
    </row>
    <row r="362" spans="2:8" s="2" customFormat="1" ht="15.5" x14ac:dyDescent="0.35">
      <c r="B362" s="41">
        <v>43154</v>
      </c>
      <c r="C362" s="42">
        <v>12345.6</v>
      </c>
      <c r="D362" s="42">
        <v>6067.7</v>
      </c>
      <c r="E362" s="43">
        <f t="shared" si="5"/>
        <v>18413.3</v>
      </c>
      <c r="G362" s="52"/>
      <c r="H362" s="52"/>
    </row>
    <row r="363" spans="2:8" s="2" customFormat="1" ht="15.5" x14ac:dyDescent="0.35">
      <c r="B363" s="41">
        <v>43161</v>
      </c>
      <c r="C363" s="42">
        <v>12233.2</v>
      </c>
      <c r="D363" s="42">
        <v>6096</v>
      </c>
      <c r="E363" s="43">
        <f t="shared" si="5"/>
        <v>18329.2</v>
      </c>
      <c r="G363" s="52"/>
      <c r="H363" s="52"/>
    </row>
    <row r="364" spans="2:8" s="2" customFormat="1" ht="15.5" x14ac:dyDescent="0.35">
      <c r="B364" s="41">
        <v>43168</v>
      </c>
      <c r="C364" s="42">
        <v>12125.7</v>
      </c>
      <c r="D364" s="42">
        <v>6114.7</v>
      </c>
      <c r="E364" s="43">
        <f t="shared" si="5"/>
        <v>18240.400000000001</v>
      </c>
      <c r="G364" s="52"/>
      <c r="H364" s="52"/>
    </row>
    <row r="365" spans="2:8" s="2" customFormat="1" ht="15.5" x14ac:dyDescent="0.35">
      <c r="B365" s="41">
        <v>43175</v>
      </c>
      <c r="C365" s="42">
        <v>11944</v>
      </c>
      <c r="D365" s="42">
        <v>6135</v>
      </c>
      <c r="E365" s="43">
        <f t="shared" si="5"/>
        <v>18079</v>
      </c>
      <c r="G365" s="52"/>
      <c r="H365" s="52"/>
    </row>
    <row r="366" spans="2:8" s="2" customFormat="1" ht="17.5" x14ac:dyDescent="0.35">
      <c r="B366" s="41" t="s">
        <v>158</v>
      </c>
      <c r="C366" s="42">
        <v>11776.1</v>
      </c>
      <c r="D366" s="42">
        <v>6172.3</v>
      </c>
      <c r="E366" s="43">
        <f t="shared" si="5"/>
        <v>17948.400000000001</v>
      </c>
      <c r="G366" s="52"/>
      <c r="H366" s="52"/>
    </row>
    <row r="367" spans="2:8" s="2" customFormat="1" ht="15.5" x14ac:dyDescent="0.35">
      <c r="B367" s="41">
        <v>43189</v>
      </c>
      <c r="C367" s="42">
        <v>11602</v>
      </c>
      <c r="D367" s="42">
        <v>6194.4</v>
      </c>
      <c r="E367" s="43">
        <f t="shared" si="5"/>
        <v>17796.400000000001</v>
      </c>
      <c r="G367" s="52"/>
      <c r="H367" s="52"/>
    </row>
    <row r="368" spans="2:8" s="2" customFormat="1" ht="15.5" x14ac:dyDescent="0.35">
      <c r="B368" s="41">
        <v>43196</v>
      </c>
      <c r="C368" s="42">
        <v>11438.3</v>
      </c>
      <c r="D368" s="42">
        <v>6201.5</v>
      </c>
      <c r="E368" s="43">
        <f t="shared" si="5"/>
        <v>17639.8</v>
      </c>
      <c r="G368" s="52"/>
      <c r="H368" s="52"/>
    </row>
    <row r="369" spans="2:8" s="2" customFormat="1" ht="15.5" x14ac:dyDescent="0.35">
      <c r="B369" s="41">
        <v>43203</v>
      </c>
      <c r="C369" s="42">
        <v>11379.6</v>
      </c>
      <c r="D369" s="42">
        <v>6165.9</v>
      </c>
      <c r="E369" s="43">
        <f t="shared" si="5"/>
        <v>17545.5</v>
      </c>
      <c r="G369" s="52"/>
      <c r="H369" s="52"/>
    </row>
    <row r="370" spans="2:8" s="2" customFormat="1" ht="15.5" x14ac:dyDescent="0.35">
      <c r="B370" s="41">
        <v>43210</v>
      </c>
      <c r="C370" s="42">
        <v>10917</v>
      </c>
      <c r="D370" s="42">
        <v>6213.6</v>
      </c>
      <c r="E370" s="43">
        <f t="shared" si="5"/>
        <v>17130.599999999999</v>
      </c>
      <c r="G370" s="52"/>
      <c r="H370" s="52"/>
    </row>
    <row r="371" spans="2:8" s="2" customFormat="1" ht="15.5" x14ac:dyDescent="0.35">
      <c r="B371" s="41">
        <v>43217</v>
      </c>
      <c r="C371" s="42">
        <v>11510.3</v>
      </c>
      <c r="D371" s="42">
        <v>6202.6</v>
      </c>
      <c r="E371" s="43">
        <f t="shared" si="5"/>
        <v>17712.900000000001</v>
      </c>
      <c r="G371" s="52"/>
      <c r="H371" s="52"/>
    </row>
    <row r="372" spans="2:8" s="2" customFormat="1" ht="15.5" x14ac:dyDescent="0.35">
      <c r="B372" s="41">
        <v>43224</v>
      </c>
      <c r="C372" s="42">
        <v>11162.7</v>
      </c>
      <c r="D372" s="42">
        <v>6123.7</v>
      </c>
      <c r="E372" s="43">
        <f t="shared" si="5"/>
        <v>17286.400000000001</v>
      </c>
      <c r="G372" s="52"/>
      <c r="H372" s="52"/>
    </row>
    <row r="373" spans="2:8" s="2" customFormat="1" ht="15.5" x14ac:dyDescent="0.35">
      <c r="B373" s="41">
        <v>43231</v>
      </c>
      <c r="C373" s="42">
        <v>10798.9</v>
      </c>
      <c r="D373" s="42">
        <v>6268.1</v>
      </c>
      <c r="E373" s="43">
        <f t="shared" si="5"/>
        <v>17067</v>
      </c>
      <c r="G373" s="52"/>
      <c r="H373" s="52"/>
    </row>
    <row r="374" spans="2:8" s="2" customFormat="1" ht="15.5" x14ac:dyDescent="0.35">
      <c r="B374" s="41">
        <v>43238</v>
      </c>
      <c r="C374" s="42">
        <v>10320.200000000001</v>
      </c>
      <c r="D374" s="42">
        <v>6332</v>
      </c>
      <c r="E374" s="43">
        <f t="shared" si="5"/>
        <v>16652.2</v>
      </c>
      <c r="G374" s="52"/>
      <c r="H374" s="52"/>
    </row>
    <row r="375" spans="2:8" s="2" customFormat="1" ht="15.5" x14ac:dyDescent="0.35">
      <c r="B375" s="41">
        <v>43245</v>
      </c>
      <c r="C375" s="42">
        <v>10033.799999999999</v>
      </c>
      <c r="D375" s="42">
        <v>6373</v>
      </c>
      <c r="E375" s="43">
        <f t="shared" si="5"/>
        <v>16406.8</v>
      </c>
      <c r="G375" s="52"/>
      <c r="H375" s="52"/>
    </row>
    <row r="376" spans="2:8" s="2" customFormat="1" ht="15.5" x14ac:dyDescent="0.35">
      <c r="B376" s="41">
        <v>43252</v>
      </c>
      <c r="C376" s="42">
        <v>10041.6</v>
      </c>
      <c r="D376" s="42">
        <v>6378</v>
      </c>
      <c r="E376" s="43">
        <f t="shared" si="5"/>
        <v>16419.599999999999</v>
      </c>
      <c r="G376" s="52"/>
      <c r="H376" s="52"/>
    </row>
    <row r="377" spans="2:8" s="2" customFormat="1" ht="15.5" x14ac:dyDescent="0.35">
      <c r="B377" s="41">
        <v>43259</v>
      </c>
      <c r="C377" s="42">
        <v>10065.6</v>
      </c>
      <c r="D377" s="42">
        <v>6391.5</v>
      </c>
      <c r="E377" s="43">
        <f t="shared" si="5"/>
        <v>16457.099999999999</v>
      </c>
      <c r="G377" s="52"/>
      <c r="H377" s="52"/>
    </row>
    <row r="378" spans="2:8" s="2" customFormat="1" ht="17.5" x14ac:dyDescent="0.35">
      <c r="B378" s="41" t="s">
        <v>161</v>
      </c>
      <c r="C378" s="42">
        <v>10264.299999999999</v>
      </c>
      <c r="D378" s="42">
        <v>6533.7</v>
      </c>
      <c r="E378" s="43">
        <f t="shared" si="5"/>
        <v>16798</v>
      </c>
      <c r="G378" s="52"/>
      <c r="H378" s="52"/>
    </row>
    <row r="379" spans="2:8" s="2" customFormat="1" ht="15.5" x14ac:dyDescent="0.35">
      <c r="B379" s="41">
        <v>43273</v>
      </c>
      <c r="C379" s="42">
        <v>9662.5</v>
      </c>
      <c r="D379" s="42">
        <v>6581.4</v>
      </c>
      <c r="E379" s="43">
        <f t="shared" si="5"/>
        <v>16243.9</v>
      </c>
      <c r="G379" s="52"/>
      <c r="H379" s="52"/>
    </row>
    <row r="380" spans="2:8" s="2" customFormat="1" ht="15.5" x14ac:dyDescent="0.35">
      <c r="B380" s="41" t="s">
        <v>163</v>
      </c>
      <c r="C380" s="42">
        <v>9789</v>
      </c>
      <c r="D380" s="42">
        <v>6618.4</v>
      </c>
      <c r="E380" s="43">
        <f t="shared" si="5"/>
        <v>16407.400000000001</v>
      </c>
      <c r="G380" s="52"/>
      <c r="H380" s="52"/>
    </row>
    <row r="381" spans="2:8" s="2" customFormat="1" ht="15.5" x14ac:dyDescent="0.35">
      <c r="B381" s="41">
        <v>43287</v>
      </c>
      <c r="C381" s="42">
        <v>9479.5</v>
      </c>
      <c r="D381" s="42">
        <v>6604.8</v>
      </c>
      <c r="E381" s="43">
        <f t="shared" si="5"/>
        <v>16084.3</v>
      </c>
      <c r="G381" s="52"/>
      <c r="H381" s="52"/>
    </row>
    <row r="382" spans="2:8" s="2" customFormat="1" ht="15.5" x14ac:dyDescent="0.35">
      <c r="B382" s="41">
        <v>43294</v>
      </c>
      <c r="C382" s="42">
        <v>9063.6</v>
      </c>
      <c r="D382" s="42">
        <v>6618.9</v>
      </c>
      <c r="E382" s="43">
        <f t="shared" si="5"/>
        <v>15682.5</v>
      </c>
      <c r="G382" s="52"/>
      <c r="H382" s="52"/>
    </row>
    <row r="383" spans="2:8" s="2" customFormat="1" ht="15.5" x14ac:dyDescent="0.35">
      <c r="B383" s="41">
        <v>43301</v>
      </c>
      <c r="C383" s="42">
        <v>9010.7000000000007</v>
      </c>
      <c r="D383" s="42">
        <v>6718.1</v>
      </c>
      <c r="E383" s="43">
        <f t="shared" si="5"/>
        <v>15728.800000000001</v>
      </c>
      <c r="G383" s="52"/>
      <c r="H383" s="52"/>
    </row>
    <row r="384" spans="2:8" s="2" customFormat="1" ht="15.5" x14ac:dyDescent="0.35">
      <c r="B384" s="41">
        <v>43308</v>
      </c>
      <c r="C384" s="42">
        <v>10349.700000000001</v>
      </c>
      <c r="D384" s="42">
        <v>6730</v>
      </c>
      <c r="E384" s="43">
        <f t="shared" si="5"/>
        <v>17079.7</v>
      </c>
      <c r="G384" s="52"/>
      <c r="H384" s="52"/>
    </row>
    <row r="385" spans="2:8" s="2" customFormat="1" ht="15.5" x14ac:dyDescent="0.35">
      <c r="B385" s="41">
        <v>43315</v>
      </c>
      <c r="C385" s="42">
        <v>10369.1</v>
      </c>
      <c r="D385" s="42">
        <v>6635.9</v>
      </c>
      <c r="E385" s="43">
        <f t="shared" si="5"/>
        <v>17005</v>
      </c>
      <c r="G385" s="52"/>
      <c r="H385" s="52"/>
    </row>
    <row r="386" spans="2:8" s="2" customFormat="1" ht="15.5" x14ac:dyDescent="0.35">
      <c r="B386" s="41">
        <v>43322</v>
      </c>
      <c r="C386" s="42">
        <v>10152.6</v>
      </c>
      <c r="D386" s="42">
        <v>6560.2</v>
      </c>
      <c r="E386" s="43">
        <f t="shared" si="5"/>
        <v>16712.8</v>
      </c>
      <c r="G386" s="52"/>
      <c r="H386" s="52"/>
    </row>
    <row r="387" spans="2:8" s="2" customFormat="1" ht="15.5" x14ac:dyDescent="0.35">
      <c r="B387" s="41">
        <v>43329</v>
      </c>
      <c r="C387" s="42">
        <v>10234.799999999999</v>
      </c>
      <c r="D387" s="42">
        <v>6488</v>
      </c>
      <c r="E387" s="43">
        <f t="shared" si="5"/>
        <v>16722.8</v>
      </c>
      <c r="G387" s="52"/>
      <c r="H387" s="52"/>
    </row>
    <row r="388" spans="2:8" s="2" customFormat="1" ht="15.5" x14ac:dyDescent="0.35">
      <c r="B388" s="41">
        <v>43336</v>
      </c>
      <c r="C388" s="42">
        <v>10226.700000000001</v>
      </c>
      <c r="D388" s="42">
        <v>6458.4</v>
      </c>
      <c r="E388" s="43">
        <f t="shared" si="5"/>
        <v>16685.099999999999</v>
      </c>
      <c r="G388" s="52"/>
      <c r="H388" s="52"/>
    </row>
    <row r="389" spans="2:8" s="2" customFormat="1" ht="15.5" x14ac:dyDescent="0.35">
      <c r="B389" s="51" t="s">
        <v>164</v>
      </c>
      <c r="C389" s="42">
        <v>9885.2000000000007</v>
      </c>
      <c r="D389" s="42">
        <v>6504.7</v>
      </c>
      <c r="E389" s="43">
        <f t="shared" si="5"/>
        <v>16389.900000000001</v>
      </c>
      <c r="G389" s="52"/>
      <c r="H389" s="52"/>
    </row>
    <row r="390" spans="2:8" s="2" customFormat="1" ht="15.5" x14ac:dyDescent="0.35">
      <c r="B390" s="41">
        <v>43350</v>
      </c>
      <c r="C390" s="42">
        <v>9624.4</v>
      </c>
      <c r="D390" s="42">
        <v>6445.5</v>
      </c>
      <c r="E390" s="43">
        <f t="shared" si="5"/>
        <v>16069.9</v>
      </c>
      <c r="G390" s="52"/>
      <c r="H390" s="52"/>
    </row>
    <row r="391" spans="2:8" s="2" customFormat="1" ht="15.5" x14ac:dyDescent="0.35">
      <c r="B391" s="41">
        <v>43357</v>
      </c>
      <c r="C391" s="42">
        <v>9328.7999999999993</v>
      </c>
      <c r="D391" s="42">
        <v>6461.3</v>
      </c>
      <c r="E391" s="43">
        <f t="shared" ref="E391:E454" si="6">SUM(C391:D391)</f>
        <v>15790.099999999999</v>
      </c>
      <c r="G391" s="52"/>
      <c r="H391" s="52"/>
    </row>
    <row r="392" spans="2:8" s="2" customFormat="1" ht="17.5" x14ac:dyDescent="0.35">
      <c r="B392" s="51" t="s">
        <v>165</v>
      </c>
      <c r="C392" s="42">
        <v>9036.1999999999989</v>
      </c>
      <c r="D392" s="42">
        <v>6485.3</v>
      </c>
      <c r="E392" s="43">
        <f t="shared" si="6"/>
        <v>15521.5</v>
      </c>
      <c r="G392" s="52"/>
      <c r="H392" s="52"/>
    </row>
    <row r="393" spans="2:8" s="2" customFormat="1" ht="15.5" x14ac:dyDescent="0.35">
      <c r="B393" s="51" t="s">
        <v>166</v>
      </c>
      <c r="C393" s="42">
        <v>8408.7000000000007</v>
      </c>
      <c r="D393" s="42">
        <v>6512</v>
      </c>
      <c r="E393" s="43">
        <f t="shared" si="6"/>
        <v>14920.7</v>
      </c>
      <c r="G393" s="52"/>
      <c r="H393" s="52"/>
    </row>
    <row r="394" spans="2:8" s="2" customFormat="1" ht="15.5" x14ac:dyDescent="0.35">
      <c r="B394" s="51">
        <v>43378</v>
      </c>
      <c r="C394" s="42">
        <v>8307.7999999999993</v>
      </c>
      <c r="D394" s="42">
        <v>6544.3</v>
      </c>
      <c r="E394" s="43">
        <f t="shared" si="6"/>
        <v>14852.099999999999</v>
      </c>
      <c r="G394" s="52"/>
      <c r="H394" s="52"/>
    </row>
    <row r="395" spans="2:8" s="2" customFormat="1" ht="15.5" x14ac:dyDescent="0.35">
      <c r="B395" s="51">
        <v>43385</v>
      </c>
      <c r="C395" s="42">
        <v>8088.9</v>
      </c>
      <c r="D395" s="42">
        <v>6525</v>
      </c>
      <c r="E395" s="43">
        <f t="shared" si="6"/>
        <v>14613.9</v>
      </c>
      <c r="F395" s="52"/>
      <c r="G395" s="52"/>
      <c r="H395" s="52"/>
    </row>
    <row r="396" spans="2:8" s="2" customFormat="1" ht="15.5" x14ac:dyDescent="0.35">
      <c r="B396" s="51">
        <v>43392</v>
      </c>
      <c r="C396" s="42">
        <v>7825</v>
      </c>
      <c r="D396" s="42">
        <v>6470.8</v>
      </c>
      <c r="E396" s="43">
        <f t="shared" si="6"/>
        <v>14295.8</v>
      </c>
      <c r="F396" s="52"/>
      <c r="G396" s="52"/>
      <c r="H396" s="52"/>
    </row>
    <row r="397" spans="2:8" s="2" customFormat="1" ht="15.5" x14ac:dyDescent="0.35">
      <c r="B397" s="51">
        <v>43399</v>
      </c>
      <c r="C397" s="42">
        <v>7776.9</v>
      </c>
      <c r="D397" s="42">
        <v>6407.6</v>
      </c>
      <c r="E397" s="43">
        <f t="shared" si="6"/>
        <v>14184.5</v>
      </c>
      <c r="F397" s="52"/>
      <c r="G397" s="52"/>
      <c r="H397" s="52"/>
    </row>
    <row r="398" spans="2:8" s="2" customFormat="1" ht="15.5" x14ac:dyDescent="0.35">
      <c r="B398" s="51">
        <v>43406</v>
      </c>
      <c r="C398" s="42">
        <v>7678.9</v>
      </c>
      <c r="D398" s="42">
        <v>6389.2</v>
      </c>
      <c r="E398" s="43">
        <f t="shared" si="6"/>
        <v>14068.099999999999</v>
      </c>
      <c r="F398" s="52"/>
      <c r="G398" s="52"/>
      <c r="H398" s="52"/>
    </row>
    <row r="399" spans="2:8" s="2" customFormat="1" ht="15.5" x14ac:dyDescent="0.35">
      <c r="B399" s="51">
        <v>43413</v>
      </c>
      <c r="C399" s="42">
        <v>7482.9</v>
      </c>
      <c r="D399" s="42">
        <v>6349.1</v>
      </c>
      <c r="E399" s="43">
        <f t="shared" si="6"/>
        <v>13832</v>
      </c>
      <c r="F399" s="52"/>
      <c r="G399" s="52"/>
      <c r="H399" s="52"/>
    </row>
    <row r="400" spans="2:8" s="2" customFormat="1" ht="15.5" x14ac:dyDescent="0.35">
      <c r="B400" s="51">
        <v>43420</v>
      </c>
      <c r="C400" s="42">
        <v>7286.5</v>
      </c>
      <c r="D400" s="42">
        <v>6428.5</v>
      </c>
      <c r="E400" s="43">
        <f t="shared" si="6"/>
        <v>13715</v>
      </c>
      <c r="F400" s="52"/>
      <c r="G400" s="52"/>
      <c r="H400" s="52"/>
    </row>
    <row r="401" spans="2:8" s="2" customFormat="1" ht="15.5" x14ac:dyDescent="0.35">
      <c r="B401" s="51">
        <v>43427</v>
      </c>
      <c r="C401" s="42">
        <v>8062.4</v>
      </c>
      <c r="D401" s="42">
        <v>6510.2</v>
      </c>
      <c r="E401" s="43">
        <f t="shared" si="6"/>
        <v>14572.599999999999</v>
      </c>
      <c r="F401" s="52"/>
      <c r="G401" s="52"/>
      <c r="H401" s="52"/>
    </row>
    <row r="402" spans="2:8" s="2" customFormat="1" ht="15.5" x14ac:dyDescent="0.35">
      <c r="B402" s="51">
        <v>43434</v>
      </c>
      <c r="C402" s="42">
        <v>7502.1</v>
      </c>
      <c r="D402" s="42">
        <v>6494</v>
      </c>
      <c r="E402" s="43">
        <f t="shared" si="6"/>
        <v>13996.1</v>
      </c>
      <c r="F402" s="52"/>
      <c r="G402" s="52"/>
      <c r="H402" s="52"/>
    </row>
    <row r="403" spans="2:8" s="2" customFormat="1" ht="15.5" x14ac:dyDescent="0.35">
      <c r="B403" s="51">
        <v>43441</v>
      </c>
      <c r="C403" s="42">
        <v>7260.4</v>
      </c>
      <c r="D403" s="42">
        <v>6493.5</v>
      </c>
      <c r="E403" s="43">
        <f t="shared" si="6"/>
        <v>13753.9</v>
      </c>
      <c r="F403" s="52"/>
      <c r="G403" s="52"/>
      <c r="H403" s="52"/>
    </row>
    <row r="404" spans="2:8" s="2" customFormat="1" ht="15.5" x14ac:dyDescent="0.35">
      <c r="B404" s="51">
        <v>43448</v>
      </c>
      <c r="C404" s="42">
        <v>8048.4</v>
      </c>
      <c r="D404" s="42">
        <v>6536.2</v>
      </c>
      <c r="E404" s="43">
        <f t="shared" si="6"/>
        <v>14584.599999999999</v>
      </c>
      <c r="F404" s="52"/>
      <c r="G404" s="52"/>
      <c r="H404" s="52"/>
    </row>
    <row r="405" spans="2:8" s="2" customFormat="1" ht="15.5" x14ac:dyDescent="0.35">
      <c r="B405" s="51">
        <v>43455</v>
      </c>
      <c r="C405" s="42">
        <v>7457.3</v>
      </c>
      <c r="D405" s="42">
        <v>6560.5</v>
      </c>
      <c r="E405" s="43">
        <f t="shared" si="6"/>
        <v>14017.8</v>
      </c>
      <c r="F405" s="52"/>
      <c r="G405" s="52"/>
      <c r="H405" s="52"/>
    </row>
    <row r="406" spans="2:8" s="2" customFormat="1" ht="15.5" x14ac:dyDescent="0.35">
      <c r="B406" s="51">
        <v>43462</v>
      </c>
      <c r="C406" s="42">
        <v>7287.5</v>
      </c>
      <c r="D406" s="42">
        <v>6550.3</v>
      </c>
      <c r="E406" s="43">
        <f t="shared" si="6"/>
        <v>13837.8</v>
      </c>
      <c r="F406" s="52"/>
      <c r="G406" s="52"/>
      <c r="H406" s="52"/>
    </row>
    <row r="407" spans="2:8" s="2" customFormat="1" ht="15.5" x14ac:dyDescent="0.35">
      <c r="B407" s="51">
        <v>43469</v>
      </c>
      <c r="C407" s="42">
        <v>7048.7</v>
      </c>
      <c r="D407" s="42">
        <v>6548.3</v>
      </c>
      <c r="E407" s="43">
        <f t="shared" si="6"/>
        <v>13597</v>
      </c>
      <c r="F407" s="52"/>
      <c r="G407" s="52"/>
      <c r="H407" s="52"/>
    </row>
    <row r="408" spans="2:8" s="2" customFormat="1" ht="15.5" x14ac:dyDescent="0.35">
      <c r="B408" s="51">
        <v>43476</v>
      </c>
      <c r="C408" s="42">
        <v>6901.2</v>
      </c>
      <c r="D408" s="42">
        <v>6588</v>
      </c>
      <c r="E408" s="43">
        <f t="shared" si="6"/>
        <v>13489.2</v>
      </c>
      <c r="F408" s="52"/>
      <c r="G408" s="52"/>
      <c r="H408" s="52"/>
    </row>
    <row r="409" spans="2:8" s="2" customFormat="1" ht="15.5" x14ac:dyDescent="0.35">
      <c r="B409" s="51">
        <v>43483</v>
      </c>
      <c r="C409" s="42">
        <v>6636.1</v>
      </c>
      <c r="D409" s="42">
        <v>6621.1</v>
      </c>
      <c r="E409" s="43">
        <f t="shared" si="6"/>
        <v>13257.2</v>
      </c>
      <c r="F409" s="52"/>
      <c r="G409" s="52"/>
      <c r="H409" s="52"/>
    </row>
    <row r="410" spans="2:8" s="2" customFormat="1" ht="15.5" x14ac:dyDescent="0.35">
      <c r="B410" s="51">
        <v>43490</v>
      </c>
      <c r="C410" s="42">
        <v>8154.3</v>
      </c>
      <c r="D410" s="42">
        <v>6648.2</v>
      </c>
      <c r="E410" s="43">
        <f t="shared" si="6"/>
        <v>14802.5</v>
      </c>
      <c r="F410" s="52"/>
      <c r="G410" s="52"/>
      <c r="H410" s="52"/>
    </row>
    <row r="411" spans="2:8" s="2" customFormat="1" ht="15.5" x14ac:dyDescent="0.35">
      <c r="B411" s="51">
        <v>43497</v>
      </c>
      <c r="C411" s="42">
        <v>8192.5</v>
      </c>
      <c r="D411" s="42">
        <v>6692.6</v>
      </c>
      <c r="E411" s="43">
        <f t="shared" si="6"/>
        <v>14885.1</v>
      </c>
      <c r="F411" s="52"/>
      <c r="G411" s="52"/>
      <c r="H411" s="52"/>
    </row>
    <row r="412" spans="2:8" s="2" customFormat="1" ht="15.5" x14ac:dyDescent="0.35">
      <c r="B412" s="51">
        <v>43504</v>
      </c>
      <c r="C412" s="42">
        <v>8205.9</v>
      </c>
      <c r="D412" s="42">
        <v>6689.9</v>
      </c>
      <c r="E412" s="43">
        <f t="shared" si="6"/>
        <v>14895.8</v>
      </c>
      <c r="F412" s="52"/>
      <c r="G412" s="52"/>
      <c r="H412" s="52"/>
    </row>
    <row r="413" spans="2:8" s="2" customFormat="1" ht="15.5" x14ac:dyDescent="0.35">
      <c r="B413" s="51">
        <v>43511</v>
      </c>
      <c r="C413" s="42">
        <v>8043</v>
      </c>
      <c r="D413" s="42">
        <v>6751.6</v>
      </c>
      <c r="E413" s="43">
        <f t="shared" si="6"/>
        <v>14794.6</v>
      </c>
      <c r="F413" s="52"/>
      <c r="G413" s="52"/>
      <c r="H413" s="52"/>
    </row>
    <row r="414" spans="2:8" s="2" customFormat="1" ht="15.5" x14ac:dyDescent="0.35">
      <c r="B414" s="51">
        <v>43518</v>
      </c>
      <c r="C414" s="42">
        <v>8036.8</v>
      </c>
      <c r="D414" s="42">
        <v>6779</v>
      </c>
      <c r="E414" s="43">
        <f t="shared" si="6"/>
        <v>14815.8</v>
      </c>
      <c r="F414" s="52"/>
      <c r="G414" s="52"/>
      <c r="H414" s="52"/>
    </row>
    <row r="415" spans="2:8" s="2" customFormat="1" ht="15.5" x14ac:dyDescent="0.35">
      <c r="B415" s="51">
        <v>43525</v>
      </c>
      <c r="C415" s="42">
        <v>8116.5</v>
      </c>
      <c r="D415" s="42">
        <v>6839.7</v>
      </c>
      <c r="E415" s="43">
        <f t="shared" si="6"/>
        <v>14956.2</v>
      </c>
      <c r="F415" s="52"/>
      <c r="G415" s="52"/>
      <c r="H415" s="52"/>
    </row>
    <row r="416" spans="2:8" s="2" customFormat="1" ht="15.5" x14ac:dyDescent="0.35">
      <c r="B416" s="51">
        <v>43532</v>
      </c>
      <c r="C416" s="42">
        <v>8122.9</v>
      </c>
      <c r="D416" s="42">
        <v>6843</v>
      </c>
      <c r="E416" s="43">
        <f t="shared" si="6"/>
        <v>14965.9</v>
      </c>
      <c r="F416" s="52"/>
      <c r="G416" s="52"/>
      <c r="H416" s="52"/>
    </row>
    <row r="417" spans="2:8" s="2" customFormat="1" ht="15.5" x14ac:dyDescent="0.35">
      <c r="B417" s="51">
        <v>43539</v>
      </c>
      <c r="C417" s="42">
        <v>8838.7000000000007</v>
      </c>
      <c r="D417" s="42">
        <v>6870.9</v>
      </c>
      <c r="E417" s="43">
        <f t="shared" si="6"/>
        <v>15709.6</v>
      </c>
      <c r="F417" s="52"/>
      <c r="G417" s="52"/>
      <c r="H417" s="52"/>
    </row>
    <row r="418" spans="2:8" s="2" customFormat="1" ht="15.5" x14ac:dyDescent="0.35">
      <c r="B418" s="51">
        <v>43546</v>
      </c>
      <c r="C418" s="42">
        <v>8560.9</v>
      </c>
      <c r="D418" s="42">
        <v>6913</v>
      </c>
      <c r="E418" s="43">
        <f t="shared" si="6"/>
        <v>15473.9</v>
      </c>
      <c r="F418" s="52"/>
      <c r="G418" s="52"/>
      <c r="H418" s="52"/>
    </row>
    <row r="419" spans="2:8" s="2" customFormat="1" ht="15.5" x14ac:dyDescent="0.35">
      <c r="B419" s="51" t="s">
        <v>176</v>
      </c>
      <c r="C419" s="42">
        <v>10492.2</v>
      </c>
      <c r="D419" s="42">
        <v>6925.1</v>
      </c>
      <c r="E419" s="43">
        <f t="shared" si="6"/>
        <v>17417.300000000003</v>
      </c>
      <c r="F419" s="52"/>
      <c r="G419" s="52"/>
      <c r="H419" s="52"/>
    </row>
    <row r="420" spans="2:8" s="2" customFormat="1" ht="15.5" x14ac:dyDescent="0.35">
      <c r="B420" s="51">
        <v>43560</v>
      </c>
      <c r="C420" s="42">
        <v>10271.9</v>
      </c>
      <c r="D420" s="42">
        <v>6956.4</v>
      </c>
      <c r="E420" s="43">
        <f t="shared" si="6"/>
        <v>17228.3</v>
      </c>
      <c r="F420" s="52"/>
      <c r="G420" s="52"/>
      <c r="H420" s="52"/>
    </row>
    <row r="421" spans="2:8" s="2" customFormat="1" ht="15.5" x14ac:dyDescent="0.35">
      <c r="B421" s="51">
        <v>43567</v>
      </c>
      <c r="C421" s="42">
        <v>9243.7000000000007</v>
      </c>
      <c r="D421" s="42">
        <v>6952.2</v>
      </c>
      <c r="E421" s="43">
        <f t="shared" si="6"/>
        <v>16195.900000000001</v>
      </c>
      <c r="F421" s="52"/>
      <c r="G421" s="52"/>
      <c r="H421" s="52"/>
    </row>
    <row r="422" spans="2:8" s="2" customFormat="1" ht="15.5" x14ac:dyDescent="0.35">
      <c r="B422" s="51">
        <v>43574</v>
      </c>
      <c r="C422" s="42">
        <v>9024.2999999999993</v>
      </c>
      <c r="D422" s="42">
        <v>6970</v>
      </c>
      <c r="E422" s="43">
        <f t="shared" si="6"/>
        <v>15994.3</v>
      </c>
      <c r="F422" s="52"/>
      <c r="G422" s="52"/>
      <c r="H422" s="52"/>
    </row>
    <row r="423" spans="2:8" s="2" customFormat="1" ht="15.5" x14ac:dyDescent="0.35">
      <c r="B423" s="51">
        <v>43581</v>
      </c>
      <c r="C423" s="42">
        <v>8805.2000000000007</v>
      </c>
      <c r="D423" s="42">
        <v>6937.6</v>
      </c>
      <c r="E423" s="43">
        <f t="shared" si="6"/>
        <v>15742.800000000001</v>
      </c>
      <c r="F423" s="52"/>
      <c r="G423" s="52"/>
      <c r="H423" s="52"/>
    </row>
    <row r="424" spans="2:8" s="2" customFormat="1" ht="15.5" x14ac:dyDescent="0.35">
      <c r="B424" s="51">
        <v>43588</v>
      </c>
      <c r="C424" s="42">
        <v>8984.1</v>
      </c>
      <c r="D424" s="42">
        <v>6988.5</v>
      </c>
      <c r="E424" s="43">
        <f t="shared" si="6"/>
        <v>15972.6</v>
      </c>
      <c r="F424" s="52"/>
      <c r="G424" s="52"/>
      <c r="H424" s="52"/>
    </row>
    <row r="425" spans="2:8" s="2" customFormat="1" ht="15.5" x14ac:dyDescent="0.35">
      <c r="B425" s="51">
        <v>43595</v>
      </c>
      <c r="C425" s="42">
        <v>8845.6</v>
      </c>
      <c r="D425" s="42">
        <v>7048.8</v>
      </c>
      <c r="E425" s="43">
        <f t="shared" si="6"/>
        <v>15894.400000000001</v>
      </c>
      <c r="F425" s="52"/>
      <c r="G425" s="52"/>
      <c r="H425" s="52"/>
    </row>
    <row r="426" spans="2:8" s="2" customFormat="1" ht="15.5" x14ac:dyDescent="0.35">
      <c r="B426" s="51">
        <v>43602</v>
      </c>
      <c r="C426" s="42">
        <v>8057.5999999999995</v>
      </c>
      <c r="D426" s="42">
        <v>7068.9</v>
      </c>
      <c r="E426" s="43">
        <f t="shared" si="6"/>
        <v>15126.5</v>
      </c>
      <c r="F426" s="52"/>
      <c r="G426" s="52"/>
      <c r="H426" s="52"/>
    </row>
    <row r="427" spans="2:8" s="2" customFormat="1" ht="15.5" x14ac:dyDescent="0.35">
      <c r="B427" s="51">
        <v>43609</v>
      </c>
      <c r="C427" s="42">
        <v>8010.2</v>
      </c>
      <c r="D427" s="42">
        <v>7079.6</v>
      </c>
      <c r="E427" s="43">
        <f t="shared" si="6"/>
        <v>15089.8</v>
      </c>
      <c r="F427" s="52"/>
      <c r="G427" s="52"/>
      <c r="H427" s="52"/>
    </row>
    <row r="428" spans="2:8" s="2" customFormat="1" ht="15.5" x14ac:dyDescent="0.35">
      <c r="B428" s="51" t="s">
        <v>175</v>
      </c>
      <c r="C428" s="42">
        <v>7862.6</v>
      </c>
      <c r="D428" s="42">
        <v>7018.9</v>
      </c>
      <c r="E428" s="43">
        <f t="shared" si="6"/>
        <v>14881.5</v>
      </c>
      <c r="F428" s="52"/>
      <c r="G428" s="52"/>
      <c r="H428" s="52"/>
    </row>
    <row r="429" spans="2:8" s="2" customFormat="1" ht="17.5" x14ac:dyDescent="0.35">
      <c r="B429" s="51" t="s">
        <v>169</v>
      </c>
      <c r="C429" s="42">
        <v>7807.2</v>
      </c>
      <c r="D429" s="42">
        <v>7019.7</v>
      </c>
      <c r="E429" s="43">
        <f t="shared" si="6"/>
        <v>14826.9</v>
      </c>
      <c r="F429" s="52"/>
      <c r="G429" s="52"/>
      <c r="H429" s="52"/>
    </row>
    <row r="430" spans="2:8" s="2" customFormat="1" ht="15.5" x14ac:dyDescent="0.35">
      <c r="B430" s="51">
        <v>43630</v>
      </c>
      <c r="C430" s="42">
        <v>7604.5</v>
      </c>
      <c r="D430" s="42">
        <v>7034.6</v>
      </c>
      <c r="E430" s="43">
        <f t="shared" si="6"/>
        <v>14639.1</v>
      </c>
      <c r="F430" s="52"/>
      <c r="G430" s="52"/>
      <c r="H430" s="52"/>
    </row>
    <row r="431" spans="2:8" s="2" customFormat="1" ht="15.5" x14ac:dyDescent="0.35">
      <c r="B431" s="51">
        <v>43637</v>
      </c>
      <c r="C431" s="42">
        <v>7282.1</v>
      </c>
      <c r="D431" s="42">
        <v>7069.2</v>
      </c>
      <c r="E431" s="43">
        <f t="shared" si="6"/>
        <v>14351.3</v>
      </c>
      <c r="F431" s="52"/>
      <c r="G431" s="52"/>
      <c r="H431" s="52"/>
    </row>
    <row r="432" spans="2:8" s="2" customFormat="1" ht="15.5" x14ac:dyDescent="0.35">
      <c r="B432" s="41" t="s">
        <v>195</v>
      </c>
      <c r="C432" s="42">
        <v>7285.2</v>
      </c>
      <c r="D432" s="42">
        <v>7196.4</v>
      </c>
      <c r="E432" s="43">
        <f t="shared" si="6"/>
        <v>14481.599999999999</v>
      </c>
      <c r="F432" s="52"/>
      <c r="G432" s="52"/>
      <c r="H432" s="52"/>
    </row>
    <row r="433" spans="2:8" s="2" customFormat="1" ht="15.5" x14ac:dyDescent="0.35">
      <c r="B433" s="51">
        <v>43651</v>
      </c>
      <c r="C433" s="42">
        <v>7083.6</v>
      </c>
      <c r="D433" s="42">
        <v>7175.7</v>
      </c>
      <c r="E433" s="43">
        <f t="shared" si="6"/>
        <v>14259.3</v>
      </c>
      <c r="F433" s="52"/>
      <c r="G433" s="52"/>
      <c r="H433" s="52"/>
    </row>
    <row r="434" spans="2:8" s="2" customFormat="1" ht="15.5" x14ac:dyDescent="0.35">
      <c r="B434" s="51">
        <v>43658</v>
      </c>
      <c r="C434" s="42">
        <v>8001.3</v>
      </c>
      <c r="D434" s="42">
        <v>7247.9</v>
      </c>
      <c r="E434" s="43">
        <f t="shared" si="6"/>
        <v>15249.2</v>
      </c>
      <c r="F434" s="52"/>
      <c r="G434" s="52"/>
      <c r="H434" s="52"/>
    </row>
    <row r="435" spans="2:8" s="2" customFormat="1" ht="15.5" x14ac:dyDescent="0.35">
      <c r="B435" s="51">
        <v>43665</v>
      </c>
      <c r="C435" s="42">
        <v>7611.9</v>
      </c>
      <c r="D435" s="42">
        <v>7250.5</v>
      </c>
      <c r="E435" s="43">
        <f t="shared" si="6"/>
        <v>14862.4</v>
      </c>
      <c r="F435" s="52"/>
      <c r="G435" s="52"/>
      <c r="H435" s="52"/>
    </row>
    <row r="436" spans="2:8" s="2" customFormat="1" ht="15.5" x14ac:dyDescent="0.35">
      <c r="B436" s="51">
        <v>43672</v>
      </c>
      <c r="C436" s="42">
        <v>7767</v>
      </c>
      <c r="D436" s="42">
        <v>7294.8</v>
      </c>
      <c r="E436" s="43">
        <f t="shared" si="6"/>
        <v>15061.8</v>
      </c>
      <c r="F436" s="52"/>
      <c r="G436" s="52"/>
      <c r="H436" s="52"/>
    </row>
    <row r="437" spans="2:8" s="2" customFormat="1" ht="15.5" x14ac:dyDescent="0.35">
      <c r="B437" s="51">
        <v>43679</v>
      </c>
      <c r="C437" s="42">
        <v>7729.1</v>
      </c>
      <c r="D437" s="42">
        <v>7291.1</v>
      </c>
      <c r="E437" s="43">
        <f t="shared" si="6"/>
        <v>15020.2</v>
      </c>
      <c r="F437" s="52"/>
      <c r="G437" s="52"/>
      <c r="H437" s="52"/>
    </row>
    <row r="438" spans="2:8" s="2" customFormat="1" ht="15.5" x14ac:dyDescent="0.35">
      <c r="B438" s="51">
        <v>43686</v>
      </c>
      <c r="C438" s="42">
        <v>8264.4</v>
      </c>
      <c r="D438" s="42">
        <v>7313.1</v>
      </c>
      <c r="E438" s="43">
        <f t="shared" si="6"/>
        <v>15577.5</v>
      </c>
      <c r="F438" s="52"/>
      <c r="G438" s="52"/>
      <c r="H438" s="52"/>
    </row>
    <row r="439" spans="2:8" s="2" customFormat="1" ht="15.5" x14ac:dyDescent="0.35">
      <c r="B439" s="51">
        <v>43694</v>
      </c>
      <c r="C439" s="42">
        <v>8238.7000000000007</v>
      </c>
      <c r="D439" s="42">
        <v>7366</v>
      </c>
      <c r="E439" s="43">
        <f t="shared" si="6"/>
        <v>15604.7</v>
      </c>
      <c r="F439" s="52"/>
      <c r="G439" s="52"/>
      <c r="H439" s="52"/>
    </row>
    <row r="440" spans="2:8" s="2" customFormat="1" ht="15.5" x14ac:dyDescent="0.35">
      <c r="B440" s="51">
        <v>43700</v>
      </c>
      <c r="C440" s="42">
        <v>8271.1</v>
      </c>
      <c r="D440" s="42">
        <v>7358.6</v>
      </c>
      <c r="E440" s="43">
        <f t="shared" si="6"/>
        <v>15629.7</v>
      </c>
      <c r="F440" s="52"/>
      <c r="G440" s="52"/>
      <c r="H440" s="52"/>
    </row>
    <row r="441" spans="2:8" s="2" customFormat="1" ht="15.5" x14ac:dyDescent="0.35">
      <c r="B441" s="51" t="s">
        <v>174</v>
      </c>
      <c r="C441" s="42">
        <v>8279.5</v>
      </c>
      <c r="D441" s="42">
        <v>7364.5</v>
      </c>
      <c r="E441" s="43">
        <f t="shared" si="6"/>
        <v>15644</v>
      </c>
      <c r="F441" s="52"/>
      <c r="G441" s="52"/>
      <c r="H441" s="52"/>
    </row>
    <row r="442" spans="2:8" s="2" customFormat="1" ht="15.5" x14ac:dyDescent="0.35">
      <c r="B442" s="51">
        <v>43714</v>
      </c>
      <c r="C442" s="42">
        <v>8462.2999999999993</v>
      </c>
      <c r="D442" s="42">
        <v>7289.4</v>
      </c>
      <c r="E442" s="43">
        <f t="shared" si="6"/>
        <v>15751.699999999999</v>
      </c>
      <c r="F442" s="52"/>
      <c r="G442" s="52"/>
      <c r="H442" s="52"/>
    </row>
    <row r="443" spans="2:8" s="2" customFormat="1" ht="15.5" x14ac:dyDescent="0.35">
      <c r="B443" s="51">
        <v>43721</v>
      </c>
      <c r="C443" s="42">
        <v>8600.4</v>
      </c>
      <c r="D443" s="42">
        <v>7297.7</v>
      </c>
      <c r="E443" s="43">
        <f t="shared" si="6"/>
        <v>15898.099999999999</v>
      </c>
      <c r="F443" s="52"/>
      <c r="G443" s="52"/>
      <c r="H443" s="52"/>
    </row>
    <row r="444" spans="2:8" s="2" customFormat="1" ht="15.5" x14ac:dyDescent="0.35">
      <c r="B444" s="51">
        <v>43728</v>
      </c>
      <c r="C444" s="42">
        <v>8465.2999999999993</v>
      </c>
      <c r="D444" s="42">
        <v>7307.3</v>
      </c>
      <c r="E444" s="43">
        <f t="shared" si="6"/>
        <v>15772.599999999999</v>
      </c>
      <c r="F444" s="52"/>
      <c r="G444" s="52"/>
      <c r="H444" s="52"/>
    </row>
    <row r="445" spans="2:8" s="2" customFormat="1" ht="15.5" x14ac:dyDescent="0.35">
      <c r="B445" s="51">
        <v>43735</v>
      </c>
      <c r="C445" s="42">
        <v>7741.6</v>
      </c>
      <c r="D445" s="42">
        <v>7262.1</v>
      </c>
      <c r="E445" s="43">
        <f t="shared" si="6"/>
        <v>15003.7</v>
      </c>
      <c r="F445" s="52"/>
      <c r="G445" s="52"/>
      <c r="H445" s="52"/>
    </row>
    <row r="446" spans="2:8" s="2" customFormat="1" ht="15.5" x14ac:dyDescent="0.35">
      <c r="B446" s="51">
        <v>43742</v>
      </c>
      <c r="C446" s="42">
        <v>7757.6</v>
      </c>
      <c r="D446" s="42">
        <v>7235.3</v>
      </c>
      <c r="E446" s="43">
        <f t="shared" si="6"/>
        <v>14992.900000000001</v>
      </c>
      <c r="F446" s="52"/>
      <c r="G446" s="52"/>
      <c r="H446" s="52"/>
    </row>
    <row r="447" spans="2:8" s="2" customFormat="1" ht="15.5" x14ac:dyDescent="0.35">
      <c r="B447" s="51">
        <v>43749</v>
      </c>
      <c r="C447" s="42">
        <v>7813.7</v>
      </c>
      <c r="D447" s="42">
        <v>7328.9</v>
      </c>
      <c r="E447" s="43">
        <f t="shared" si="6"/>
        <v>15142.599999999999</v>
      </c>
      <c r="F447" s="52"/>
      <c r="G447" s="52"/>
      <c r="H447" s="52"/>
    </row>
    <row r="448" spans="2:8" s="2" customFormat="1" ht="15.5" x14ac:dyDescent="0.35">
      <c r="B448" s="51">
        <v>43756</v>
      </c>
      <c r="C448" s="42">
        <v>7892.7</v>
      </c>
      <c r="D448" s="42">
        <v>7293.8</v>
      </c>
      <c r="E448" s="43">
        <f t="shared" si="6"/>
        <v>15186.5</v>
      </c>
      <c r="F448" s="52"/>
      <c r="G448" s="52"/>
      <c r="H448" s="52"/>
    </row>
    <row r="449" spans="2:8" s="2" customFormat="1" ht="15.5" x14ac:dyDescent="0.35">
      <c r="B449" s="51">
        <v>43763</v>
      </c>
      <c r="C449" s="42">
        <v>7914.3</v>
      </c>
      <c r="D449" s="42">
        <v>7175.4</v>
      </c>
      <c r="E449" s="43">
        <f t="shared" si="6"/>
        <v>15089.7</v>
      </c>
      <c r="F449" s="52"/>
      <c r="G449" s="52"/>
      <c r="H449" s="52"/>
    </row>
    <row r="450" spans="2:8" s="2" customFormat="1" ht="15.5" x14ac:dyDescent="0.35">
      <c r="B450" s="51">
        <v>43770</v>
      </c>
      <c r="C450" s="42">
        <v>8357.6</v>
      </c>
      <c r="D450" s="42">
        <v>7160.3</v>
      </c>
      <c r="E450" s="43">
        <f t="shared" si="6"/>
        <v>15517.900000000001</v>
      </c>
      <c r="F450" s="52"/>
      <c r="G450" s="52"/>
      <c r="H450" s="52"/>
    </row>
    <row r="451" spans="2:8" s="2" customFormat="1" ht="15.5" x14ac:dyDescent="0.35">
      <c r="B451" s="51">
        <v>43777</v>
      </c>
      <c r="C451" s="42">
        <v>8397.2999999999993</v>
      </c>
      <c r="D451" s="42">
        <v>7105.1</v>
      </c>
      <c r="E451" s="43">
        <f t="shared" si="6"/>
        <v>15502.4</v>
      </c>
      <c r="F451" s="52"/>
      <c r="G451" s="52"/>
      <c r="H451" s="52"/>
    </row>
    <row r="452" spans="2:8" s="2" customFormat="1" ht="15.5" x14ac:dyDescent="0.35">
      <c r="B452" s="51">
        <v>43784</v>
      </c>
      <c r="C452" s="42">
        <v>8442.1</v>
      </c>
      <c r="D452" s="42">
        <v>7020.2</v>
      </c>
      <c r="E452" s="43">
        <f t="shared" si="6"/>
        <v>15462.3</v>
      </c>
      <c r="F452" s="52"/>
      <c r="G452" s="52"/>
      <c r="H452" s="52"/>
    </row>
    <row r="453" spans="2:8" s="2" customFormat="1" ht="15.5" x14ac:dyDescent="0.35">
      <c r="B453" s="51">
        <v>43791</v>
      </c>
      <c r="C453" s="42">
        <v>8682.2999999999993</v>
      </c>
      <c r="D453" s="42">
        <v>6895.4</v>
      </c>
      <c r="E453" s="43">
        <f t="shared" si="6"/>
        <v>15577.699999999999</v>
      </c>
      <c r="F453" s="52"/>
      <c r="G453" s="52"/>
      <c r="H453" s="52"/>
    </row>
    <row r="454" spans="2:8" s="2" customFormat="1" ht="15.5" x14ac:dyDescent="0.35">
      <c r="B454" s="51">
        <v>43798</v>
      </c>
      <c r="C454" s="42">
        <v>9112.9</v>
      </c>
      <c r="D454" s="42">
        <v>6880.3</v>
      </c>
      <c r="E454" s="43">
        <f t="shared" si="6"/>
        <v>15993.2</v>
      </c>
      <c r="F454" s="52"/>
      <c r="G454" s="52"/>
      <c r="H454" s="52"/>
    </row>
    <row r="455" spans="2:8" s="2" customFormat="1" ht="15.5" x14ac:dyDescent="0.35">
      <c r="B455" s="51">
        <v>43805</v>
      </c>
      <c r="C455" s="42">
        <v>9233.6</v>
      </c>
      <c r="D455" s="42">
        <v>6814.5</v>
      </c>
      <c r="E455" s="43">
        <f t="shared" ref="E455:E518" si="7">SUM(C455:D455)</f>
        <v>16048.1</v>
      </c>
      <c r="F455" s="52"/>
      <c r="G455" s="52"/>
      <c r="H455" s="52"/>
    </row>
    <row r="456" spans="2:8" s="2" customFormat="1" ht="15.5" x14ac:dyDescent="0.35">
      <c r="B456" s="51">
        <v>43812</v>
      </c>
      <c r="C456" s="42">
        <v>10892.9</v>
      </c>
      <c r="D456" s="42">
        <v>6762.6</v>
      </c>
      <c r="E456" s="43">
        <f t="shared" si="7"/>
        <v>17655.5</v>
      </c>
      <c r="F456" s="52"/>
      <c r="G456" s="52"/>
      <c r="H456" s="52"/>
    </row>
    <row r="457" spans="2:8" s="2" customFormat="1" ht="15.5" x14ac:dyDescent="0.35">
      <c r="B457" s="51">
        <v>43819</v>
      </c>
      <c r="C457" s="42">
        <v>10907.3</v>
      </c>
      <c r="D457" s="42">
        <v>6687.9</v>
      </c>
      <c r="E457" s="43">
        <f t="shared" si="7"/>
        <v>17595.199999999997</v>
      </c>
      <c r="F457" s="52"/>
      <c r="G457" s="52"/>
      <c r="H457" s="52"/>
    </row>
    <row r="458" spans="2:8" s="2" customFormat="1" ht="15.5" x14ac:dyDescent="0.35">
      <c r="B458" s="51">
        <v>43826</v>
      </c>
      <c r="C458" s="42">
        <v>11489.400000000001</v>
      </c>
      <c r="D458" s="42">
        <v>6592</v>
      </c>
      <c r="E458" s="43">
        <f t="shared" si="7"/>
        <v>18081.400000000001</v>
      </c>
      <c r="F458" s="52"/>
      <c r="G458" s="52"/>
      <c r="H458" s="52"/>
    </row>
    <row r="459" spans="2:8" s="2" customFormat="1" ht="15.5" x14ac:dyDescent="0.35">
      <c r="B459" s="51">
        <v>43833</v>
      </c>
      <c r="C459" s="42">
        <v>11503.7</v>
      </c>
      <c r="D459" s="42">
        <v>6581.1</v>
      </c>
      <c r="E459" s="43">
        <f t="shared" si="7"/>
        <v>18084.800000000003</v>
      </c>
      <c r="F459" s="52"/>
      <c r="G459" s="52"/>
      <c r="H459" s="52"/>
    </row>
    <row r="460" spans="2:8" s="2" customFormat="1" ht="15.5" x14ac:dyDescent="0.35">
      <c r="B460" s="51">
        <v>43840</v>
      </c>
      <c r="C460" s="42">
        <v>11586</v>
      </c>
      <c r="D460" s="42">
        <v>6537.6</v>
      </c>
      <c r="E460" s="43">
        <f t="shared" si="7"/>
        <v>18123.599999999999</v>
      </c>
      <c r="F460" s="52"/>
      <c r="G460" s="52"/>
      <c r="H460" s="52"/>
    </row>
    <row r="461" spans="2:8" s="2" customFormat="1" ht="15.5" x14ac:dyDescent="0.35">
      <c r="B461" s="51">
        <v>43847</v>
      </c>
      <c r="C461" s="42">
        <v>11731.5</v>
      </c>
      <c r="D461" s="42">
        <v>6539.5</v>
      </c>
      <c r="E461" s="43">
        <f t="shared" si="7"/>
        <v>18271</v>
      </c>
      <c r="F461" s="52"/>
      <c r="G461" s="52"/>
      <c r="H461" s="52"/>
    </row>
    <row r="462" spans="2:8" s="2" customFormat="1" ht="15.5" x14ac:dyDescent="0.35">
      <c r="B462" s="51">
        <v>43854</v>
      </c>
      <c r="C462" s="42">
        <v>11915.2</v>
      </c>
      <c r="D462" s="42">
        <v>6447.5</v>
      </c>
      <c r="E462" s="43">
        <f t="shared" si="7"/>
        <v>18362.7</v>
      </c>
      <c r="F462" s="52"/>
      <c r="G462" s="52"/>
      <c r="H462" s="52"/>
    </row>
    <row r="463" spans="2:8" s="2" customFormat="1" ht="15.5" x14ac:dyDescent="0.35">
      <c r="B463" s="51">
        <v>43861</v>
      </c>
      <c r="C463" s="42">
        <v>12273.7</v>
      </c>
      <c r="D463" s="42">
        <v>6370.8</v>
      </c>
      <c r="E463" s="43">
        <f t="shared" si="7"/>
        <v>18644.5</v>
      </c>
      <c r="F463" s="52"/>
      <c r="G463" s="52"/>
      <c r="H463" s="52"/>
    </row>
    <row r="464" spans="2:8" s="2" customFormat="1" ht="15.5" x14ac:dyDescent="0.35">
      <c r="B464" s="51">
        <v>43868</v>
      </c>
      <c r="C464" s="42">
        <v>12430.8</v>
      </c>
      <c r="D464" s="42">
        <v>6304.6</v>
      </c>
      <c r="E464" s="43">
        <f t="shared" si="7"/>
        <v>18735.400000000001</v>
      </c>
      <c r="F464" s="52"/>
      <c r="G464" s="52"/>
      <c r="H464" s="52"/>
    </row>
    <row r="465" spans="2:8" s="2" customFormat="1" ht="15.5" x14ac:dyDescent="0.35">
      <c r="B465" s="51">
        <v>43875</v>
      </c>
      <c r="C465" s="42">
        <v>12504.7</v>
      </c>
      <c r="D465" s="42">
        <v>6242.4</v>
      </c>
      <c r="E465" s="43">
        <f t="shared" si="7"/>
        <v>18747.099999999999</v>
      </c>
      <c r="F465" s="52"/>
      <c r="G465" s="52"/>
      <c r="H465" s="52"/>
    </row>
    <row r="466" spans="2:8" s="2" customFormat="1" ht="15.5" x14ac:dyDescent="0.35">
      <c r="B466" s="51">
        <v>43882</v>
      </c>
      <c r="C466" s="42">
        <v>12591.5</v>
      </c>
      <c r="D466" s="42">
        <v>6151.3</v>
      </c>
      <c r="E466" s="43">
        <f t="shared" si="7"/>
        <v>18742.8</v>
      </c>
      <c r="F466" s="52"/>
      <c r="G466" s="52"/>
      <c r="H466" s="52"/>
    </row>
    <row r="467" spans="2:8" s="2" customFormat="1" ht="15.5" x14ac:dyDescent="0.35">
      <c r="B467" s="51">
        <v>43889</v>
      </c>
      <c r="C467" s="42">
        <v>12757.5</v>
      </c>
      <c r="D467" s="42">
        <v>6111.5</v>
      </c>
      <c r="E467" s="43">
        <f t="shared" si="7"/>
        <v>18869</v>
      </c>
      <c r="F467" s="52"/>
      <c r="G467" s="52"/>
      <c r="H467" s="52"/>
    </row>
    <row r="468" spans="2:8" s="2" customFormat="1" ht="15.5" x14ac:dyDescent="0.35">
      <c r="B468" s="51">
        <v>43896</v>
      </c>
      <c r="C468" s="42">
        <v>12789.9</v>
      </c>
      <c r="D468" s="42">
        <v>6114.7</v>
      </c>
      <c r="E468" s="43">
        <f t="shared" si="7"/>
        <v>18904.599999999999</v>
      </c>
      <c r="F468" s="52"/>
      <c r="G468" s="52"/>
      <c r="H468" s="52"/>
    </row>
    <row r="469" spans="2:8" s="2" customFormat="1" ht="15.5" x14ac:dyDescent="0.35">
      <c r="B469" s="51">
        <v>43903</v>
      </c>
      <c r="C469" s="42">
        <v>12679.6</v>
      </c>
      <c r="D469" s="42">
        <v>6063.4</v>
      </c>
      <c r="E469" s="43">
        <f t="shared" si="7"/>
        <v>18743</v>
      </c>
      <c r="F469" s="52"/>
      <c r="G469" s="52"/>
      <c r="H469" s="52"/>
    </row>
    <row r="470" spans="2:8" s="2" customFormat="1" ht="15.5" x14ac:dyDescent="0.35">
      <c r="B470" s="51">
        <v>43910</v>
      </c>
      <c r="C470" s="42">
        <v>11989.2</v>
      </c>
      <c r="D470" s="42">
        <v>6115.9</v>
      </c>
      <c r="E470" s="43">
        <f t="shared" si="7"/>
        <v>18105.099999999999</v>
      </c>
      <c r="F470" s="52"/>
      <c r="G470" s="52"/>
      <c r="H470" s="52"/>
    </row>
    <row r="471" spans="2:8" s="2" customFormat="1" ht="15.5" x14ac:dyDescent="0.35">
      <c r="B471" s="51">
        <v>43917</v>
      </c>
      <c r="C471" s="42">
        <v>11185.6</v>
      </c>
      <c r="D471" s="42">
        <v>6201.9</v>
      </c>
      <c r="E471" s="43">
        <f t="shared" si="7"/>
        <v>17387.5</v>
      </c>
      <c r="F471" s="52"/>
      <c r="G471" s="52"/>
      <c r="H471" s="52"/>
    </row>
    <row r="472" spans="2:8" s="2" customFormat="1" ht="15.5" x14ac:dyDescent="0.35">
      <c r="B472" s="51">
        <v>43924</v>
      </c>
      <c r="C472" s="42">
        <v>10722.5</v>
      </c>
      <c r="D472" s="42">
        <v>6265.7</v>
      </c>
      <c r="E472" s="43">
        <f t="shared" si="7"/>
        <v>16988.2</v>
      </c>
      <c r="F472" s="52"/>
      <c r="G472" s="52"/>
      <c r="H472" s="52"/>
    </row>
    <row r="473" spans="2:8" s="2" customFormat="1" ht="15.5" x14ac:dyDescent="0.35">
      <c r="B473" s="51">
        <v>43931</v>
      </c>
      <c r="C473" s="42">
        <v>10974.6</v>
      </c>
      <c r="D473" s="42">
        <v>6320.9</v>
      </c>
      <c r="E473" s="43">
        <f t="shared" si="7"/>
        <v>17295.5</v>
      </c>
      <c r="F473" s="52"/>
      <c r="G473" s="52"/>
      <c r="H473" s="52"/>
    </row>
    <row r="474" spans="2:8" s="2" customFormat="1" ht="15.5" x14ac:dyDescent="0.35">
      <c r="B474" s="51">
        <v>43938</v>
      </c>
      <c r="C474" s="42">
        <v>10889.2</v>
      </c>
      <c r="D474" s="42">
        <v>6411.1</v>
      </c>
      <c r="E474" s="43">
        <f t="shared" si="7"/>
        <v>17300.300000000003</v>
      </c>
      <c r="F474" s="52"/>
      <c r="G474" s="52"/>
      <c r="H474" s="52"/>
    </row>
    <row r="475" spans="2:8" s="2" customFormat="1" ht="15.5" x14ac:dyDescent="0.35">
      <c r="B475" s="51">
        <v>43945</v>
      </c>
      <c r="C475" s="42">
        <v>12070.3</v>
      </c>
      <c r="D475" s="42">
        <v>6392.7</v>
      </c>
      <c r="E475" s="43">
        <f t="shared" si="7"/>
        <v>18463</v>
      </c>
      <c r="F475" s="52"/>
      <c r="G475" s="52"/>
      <c r="H475" s="52"/>
    </row>
    <row r="476" spans="2:8" s="2" customFormat="1" ht="17.5" x14ac:dyDescent="0.35">
      <c r="B476" s="41" t="s">
        <v>197</v>
      </c>
      <c r="C476" s="42">
        <v>12329.4</v>
      </c>
      <c r="D476" s="42">
        <v>6409.1</v>
      </c>
      <c r="E476" s="43">
        <f t="shared" si="7"/>
        <v>18738.5</v>
      </c>
      <c r="F476" s="52"/>
      <c r="G476" s="52"/>
      <c r="H476" s="52"/>
    </row>
    <row r="477" spans="2:8" s="2" customFormat="1" ht="15.5" x14ac:dyDescent="0.35">
      <c r="B477" s="41">
        <v>43959</v>
      </c>
      <c r="C477" s="42">
        <v>12270.7</v>
      </c>
      <c r="D477" s="42">
        <v>6473.8</v>
      </c>
      <c r="E477" s="43">
        <f t="shared" si="7"/>
        <v>18744.5</v>
      </c>
      <c r="F477" s="52"/>
      <c r="G477" s="52"/>
      <c r="H477" s="52"/>
    </row>
    <row r="478" spans="2:8" s="2" customFormat="1" ht="15.5" x14ac:dyDescent="0.35">
      <c r="B478" s="41">
        <v>43966</v>
      </c>
      <c r="C478" s="42">
        <v>12129.3</v>
      </c>
      <c r="D478" s="42">
        <v>6489</v>
      </c>
      <c r="E478" s="43">
        <f t="shared" si="7"/>
        <v>18618.3</v>
      </c>
      <c r="F478" s="52"/>
      <c r="G478" s="52"/>
      <c r="H478" s="52"/>
    </row>
    <row r="479" spans="2:8" s="2" customFormat="1" ht="17.5" x14ac:dyDescent="0.35">
      <c r="B479" s="41" t="s">
        <v>199</v>
      </c>
      <c r="C479" s="42">
        <v>12073.900000000001</v>
      </c>
      <c r="D479" s="42">
        <v>6524</v>
      </c>
      <c r="E479" s="43">
        <f t="shared" si="7"/>
        <v>18597.900000000001</v>
      </c>
      <c r="F479" s="52"/>
      <c r="G479" s="52"/>
      <c r="H479" s="52"/>
    </row>
    <row r="480" spans="2:8" s="2" customFormat="1" ht="15.5" x14ac:dyDescent="0.35">
      <c r="B480" s="41">
        <v>43980</v>
      </c>
      <c r="C480" s="42">
        <v>10362.1</v>
      </c>
      <c r="D480" s="42">
        <v>6580.8</v>
      </c>
      <c r="E480" s="43">
        <f t="shared" si="7"/>
        <v>16942.900000000001</v>
      </c>
      <c r="F480" s="52"/>
      <c r="G480" s="52"/>
      <c r="H480" s="52"/>
    </row>
    <row r="481" spans="2:8" s="2" customFormat="1" ht="15.5" x14ac:dyDescent="0.35">
      <c r="B481" s="41">
        <v>43987</v>
      </c>
      <c r="C481" s="42">
        <v>10095.799999999999</v>
      </c>
      <c r="D481" s="42">
        <v>6609.5</v>
      </c>
      <c r="E481" s="43">
        <f t="shared" si="7"/>
        <v>16705.3</v>
      </c>
      <c r="F481" s="52"/>
      <c r="G481" s="52"/>
      <c r="H481" s="52"/>
    </row>
    <row r="482" spans="2:8" s="2" customFormat="1" ht="15.5" x14ac:dyDescent="0.35">
      <c r="B482" s="41">
        <v>43994</v>
      </c>
      <c r="C482" s="42">
        <v>10107.1</v>
      </c>
      <c r="D482" s="42">
        <v>6668.2</v>
      </c>
      <c r="E482" s="43">
        <f t="shared" si="7"/>
        <v>16775.3</v>
      </c>
      <c r="F482" s="52"/>
      <c r="G482" s="52"/>
      <c r="H482" s="52"/>
    </row>
    <row r="483" spans="2:8" s="2" customFormat="1" ht="15.5" x14ac:dyDescent="0.35">
      <c r="B483" s="41">
        <v>44001</v>
      </c>
      <c r="C483" s="42">
        <v>9961.2000000000007</v>
      </c>
      <c r="D483" s="42">
        <v>6768.9</v>
      </c>
      <c r="E483" s="43">
        <f t="shared" si="7"/>
        <v>16730.099999999999</v>
      </c>
      <c r="F483" s="52"/>
      <c r="G483" s="52"/>
      <c r="H483" s="52"/>
    </row>
    <row r="484" spans="2:8" s="2" customFormat="1" ht="15.5" x14ac:dyDescent="0.35">
      <c r="B484" s="41">
        <v>44008</v>
      </c>
      <c r="C484" s="42">
        <v>11231</v>
      </c>
      <c r="D484" s="42">
        <v>6740</v>
      </c>
      <c r="E484" s="43">
        <f t="shared" si="7"/>
        <v>17971</v>
      </c>
      <c r="F484" s="52"/>
      <c r="G484" s="52"/>
      <c r="H484" s="52"/>
    </row>
    <row r="485" spans="2:8" s="2" customFormat="1" ht="15.5" x14ac:dyDescent="0.35">
      <c r="B485" s="41">
        <v>44015</v>
      </c>
      <c r="C485" s="42">
        <v>12041.6</v>
      </c>
      <c r="D485" s="42">
        <v>6748.5</v>
      </c>
      <c r="E485" s="43">
        <f t="shared" si="7"/>
        <v>18790.099999999999</v>
      </c>
      <c r="F485" s="52"/>
      <c r="G485" s="52"/>
      <c r="H485" s="52"/>
    </row>
    <row r="486" spans="2:8" s="2" customFormat="1" ht="15.5" x14ac:dyDescent="0.35">
      <c r="B486" s="41">
        <v>44022</v>
      </c>
      <c r="C486" s="42">
        <v>12054.9</v>
      </c>
      <c r="D486" s="42">
        <v>6897.7</v>
      </c>
      <c r="E486" s="43">
        <f t="shared" si="7"/>
        <v>18952.599999999999</v>
      </c>
      <c r="F486" s="52"/>
      <c r="G486" s="52"/>
      <c r="H486" s="52"/>
    </row>
    <row r="487" spans="2:8" s="2" customFormat="1" ht="15.5" x14ac:dyDescent="0.35">
      <c r="B487" s="41">
        <v>44029</v>
      </c>
      <c r="C487" s="42">
        <v>12121.6</v>
      </c>
      <c r="D487" s="42">
        <v>6925.7</v>
      </c>
      <c r="E487" s="43">
        <f t="shared" si="7"/>
        <v>19047.3</v>
      </c>
      <c r="F487" s="52"/>
      <c r="G487" s="52"/>
      <c r="H487" s="52"/>
    </row>
    <row r="488" spans="2:8" s="2" customFormat="1" ht="15.5" x14ac:dyDescent="0.35">
      <c r="B488" s="41">
        <v>44036</v>
      </c>
      <c r="C488" s="42">
        <v>11975.6</v>
      </c>
      <c r="D488" s="42">
        <v>6936.6</v>
      </c>
      <c r="E488" s="43">
        <f t="shared" si="7"/>
        <v>18912.2</v>
      </c>
      <c r="F488" s="52"/>
      <c r="G488" s="52"/>
      <c r="H488" s="52"/>
    </row>
    <row r="489" spans="2:8" s="2" customFormat="1" ht="17.5" x14ac:dyDescent="0.35">
      <c r="B489" s="41" t="s">
        <v>202</v>
      </c>
      <c r="C489" s="42">
        <v>12542.2</v>
      </c>
      <c r="D489" s="42">
        <v>7020.7</v>
      </c>
      <c r="E489" s="43">
        <f t="shared" si="7"/>
        <v>19562.900000000001</v>
      </c>
      <c r="F489" s="52"/>
      <c r="G489" s="52"/>
      <c r="H489" s="52"/>
    </row>
    <row r="490" spans="2:8" s="2" customFormat="1" ht="15.5" x14ac:dyDescent="0.35">
      <c r="B490" s="41">
        <v>44050</v>
      </c>
      <c r="C490" s="42">
        <v>12469.3</v>
      </c>
      <c r="D490" s="42">
        <v>7049</v>
      </c>
      <c r="E490" s="43">
        <f t="shared" si="7"/>
        <v>19518.3</v>
      </c>
      <c r="F490" s="52"/>
      <c r="G490" s="52"/>
      <c r="H490" s="52"/>
    </row>
    <row r="491" spans="2:8" s="2" customFormat="1" ht="17.5" x14ac:dyDescent="0.35">
      <c r="B491" s="41" t="s">
        <v>205</v>
      </c>
      <c r="C491" s="42">
        <v>12608.4</v>
      </c>
      <c r="D491" s="42">
        <v>7047.1</v>
      </c>
      <c r="E491" s="43">
        <f t="shared" si="7"/>
        <v>19655.5</v>
      </c>
      <c r="F491" s="52"/>
      <c r="G491" s="52"/>
      <c r="H491" s="52"/>
    </row>
    <row r="492" spans="2:8" s="2" customFormat="1" ht="15.5" x14ac:dyDescent="0.35">
      <c r="B492" s="41">
        <v>44064</v>
      </c>
      <c r="C492" s="42">
        <v>12640.8</v>
      </c>
      <c r="D492" s="42">
        <v>7081.6</v>
      </c>
      <c r="E492" s="43">
        <f t="shared" si="7"/>
        <v>19722.400000000001</v>
      </c>
      <c r="F492" s="52"/>
      <c r="G492" s="52"/>
      <c r="H492" s="52"/>
    </row>
    <row r="493" spans="2:8" s="2" customFormat="1" ht="15.5" x14ac:dyDescent="0.35">
      <c r="B493" s="41">
        <v>44071</v>
      </c>
      <c r="C493" s="42">
        <v>12712.7</v>
      </c>
      <c r="D493" s="42">
        <v>7130.1</v>
      </c>
      <c r="E493" s="43">
        <f t="shared" si="7"/>
        <v>19842.800000000003</v>
      </c>
      <c r="F493" s="52"/>
      <c r="G493" s="52"/>
      <c r="H493" s="52"/>
    </row>
    <row r="494" spans="2:8" s="2" customFormat="1" ht="15.5" x14ac:dyDescent="0.35">
      <c r="B494" s="41">
        <v>44078</v>
      </c>
      <c r="C494" s="42">
        <v>12807.8</v>
      </c>
      <c r="D494" s="42">
        <v>7153.5</v>
      </c>
      <c r="E494" s="43">
        <f t="shared" si="7"/>
        <v>19961.3</v>
      </c>
      <c r="F494" s="52"/>
      <c r="G494" s="52"/>
      <c r="H494" s="52"/>
    </row>
    <row r="495" spans="2:8" s="2" customFormat="1" ht="15.5" x14ac:dyDescent="0.35">
      <c r="B495" s="41">
        <v>44085</v>
      </c>
      <c r="C495" s="42">
        <v>12820.4</v>
      </c>
      <c r="D495" s="42">
        <v>7138.6</v>
      </c>
      <c r="E495" s="43">
        <f t="shared" si="7"/>
        <v>19959</v>
      </c>
      <c r="F495" s="52"/>
      <c r="G495" s="52"/>
      <c r="H495" s="52"/>
    </row>
    <row r="496" spans="2:8" s="2" customFormat="1" ht="15.5" x14ac:dyDescent="0.35">
      <c r="B496" s="41">
        <v>44092</v>
      </c>
      <c r="C496" s="42">
        <v>12701.6</v>
      </c>
      <c r="D496" s="42">
        <v>7202.1</v>
      </c>
      <c r="E496" s="43">
        <f t="shared" si="7"/>
        <v>19903.7</v>
      </c>
      <c r="F496" s="52"/>
      <c r="G496" s="52"/>
      <c r="H496" s="52"/>
    </row>
    <row r="497" spans="2:10" s="2" customFormat="1" ht="15.5" x14ac:dyDescent="0.35">
      <c r="B497" s="41">
        <v>44099</v>
      </c>
      <c r="C497" s="42">
        <v>12359.7</v>
      </c>
      <c r="D497" s="42">
        <v>7175.1</v>
      </c>
      <c r="E497" s="43">
        <f t="shared" si="7"/>
        <v>19534.800000000003</v>
      </c>
      <c r="F497" s="52"/>
      <c r="G497" s="52"/>
      <c r="H497" s="52"/>
    </row>
    <row r="498" spans="2:10" s="2" customFormat="1" ht="15.5" x14ac:dyDescent="0.35">
      <c r="B498" s="41">
        <v>44106</v>
      </c>
      <c r="C498" s="42">
        <v>12154.7</v>
      </c>
      <c r="D498" s="42">
        <v>7196.3</v>
      </c>
      <c r="E498" s="43">
        <f t="shared" si="7"/>
        <v>19351</v>
      </c>
      <c r="F498" s="52"/>
      <c r="G498" s="52"/>
      <c r="H498" s="52"/>
    </row>
    <row r="499" spans="2:10" s="2" customFormat="1" ht="15.5" x14ac:dyDescent="0.35">
      <c r="B499" s="41">
        <v>44113</v>
      </c>
      <c r="C499" s="42">
        <v>11798.4</v>
      </c>
      <c r="D499" s="42">
        <v>7217.1</v>
      </c>
      <c r="E499" s="43">
        <f t="shared" si="7"/>
        <v>19015.5</v>
      </c>
      <c r="F499" s="52"/>
      <c r="G499" s="52"/>
      <c r="H499" s="52"/>
    </row>
    <row r="500" spans="2:10" s="2" customFormat="1" ht="15.5" x14ac:dyDescent="0.35">
      <c r="B500" s="41">
        <v>44120</v>
      </c>
      <c r="C500" s="42">
        <v>12066.6</v>
      </c>
      <c r="D500" s="42">
        <v>7235</v>
      </c>
      <c r="E500" s="43">
        <f t="shared" si="7"/>
        <v>19301.599999999999</v>
      </c>
      <c r="F500" s="52"/>
      <c r="G500" s="52"/>
      <c r="H500" s="52"/>
    </row>
    <row r="501" spans="2:10" s="2" customFormat="1" ht="15.5" x14ac:dyDescent="0.35">
      <c r="B501" s="41">
        <v>44127</v>
      </c>
      <c r="C501" s="42">
        <v>12121.5</v>
      </c>
      <c r="D501" s="42">
        <v>7175</v>
      </c>
      <c r="E501" s="43">
        <f t="shared" si="7"/>
        <v>19296.5</v>
      </c>
      <c r="F501" s="52"/>
      <c r="G501" s="52"/>
      <c r="H501" s="52"/>
    </row>
    <row r="502" spans="2:10" s="2" customFormat="1" ht="17.5" x14ac:dyDescent="0.35">
      <c r="B502" s="41" t="s">
        <v>208</v>
      </c>
      <c r="C502" s="42">
        <v>12182.6</v>
      </c>
      <c r="D502" s="42">
        <v>7207.1</v>
      </c>
      <c r="E502" s="43">
        <f t="shared" si="7"/>
        <v>19389.7</v>
      </c>
      <c r="F502" s="52"/>
      <c r="G502" s="52"/>
      <c r="H502" s="52"/>
    </row>
    <row r="503" spans="2:10" s="2" customFormat="1" ht="15.5" x14ac:dyDescent="0.35">
      <c r="B503" s="41">
        <v>44141</v>
      </c>
      <c r="C503" s="42">
        <v>12740.5</v>
      </c>
      <c r="D503" s="42">
        <v>7166.4</v>
      </c>
      <c r="E503" s="43">
        <f t="shared" si="7"/>
        <v>19906.900000000001</v>
      </c>
      <c r="F503" s="52"/>
      <c r="G503" s="52"/>
      <c r="H503" s="52"/>
    </row>
    <row r="504" spans="2:10" s="2" customFormat="1" ht="15.5" x14ac:dyDescent="0.35">
      <c r="B504" s="41">
        <v>44148</v>
      </c>
      <c r="C504" s="42">
        <v>12931.2</v>
      </c>
      <c r="D504" s="42">
        <v>7154.4</v>
      </c>
      <c r="E504" s="43">
        <f t="shared" si="7"/>
        <v>20085.599999999999</v>
      </c>
      <c r="F504" s="52"/>
      <c r="G504" s="52"/>
      <c r="H504" s="52"/>
    </row>
    <row r="505" spans="2:10" s="2" customFormat="1" ht="15.5" x14ac:dyDescent="0.35">
      <c r="B505" s="41">
        <v>44155</v>
      </c>
      <c r="C505" s="42">
        <v>13415.5</v>
      </c>
      <c r="D505" s="42">
        <v>7136.9</v>
      </c>
      <c r="E505" s="43">
        <f t="shared" si="7"/>
        <v>20552.400000000001</v>
      </c>
      <c r="F505" s="52"/>
      <c r="G505" s="52"/>
      <c r="H505" s="52"/>
    </row>
    <row r="506" spans="2:10" s="2" customFormat="1" ht="15.5" x14ac:dyDescent="0.35">
      <c r="B506" s="41">
        <v>44162</v>
      </c>
      <c r="C506" s="42">
        <v>13110.9</v>
      </c>
      <c r="D506" s="42">
        <v>7130.9</v>
      </c>
      <c r="E506" s="43">
        <f t="shared" si="7"/>
        <v>20241.8</v>
      </c>
      <c r="F506" s="52"/>
      <c r="G506" s="52"/>
      <c r="H506" s="52"/>
      <c r="I506" s="58"/>
      <c r="J506" s="58"/>
    </row>
    <row r="507" spans="2:10" s="2" customFormat="1" ht="15.5" x14ac:dyDescent="0.35">
      <c r="B507" s="41">
        <v>44169</v>
      </c>
      <c r="C507" s="42">
        <v>13298.5</v>
      </c>
      <c r="D507" s="42">
        <v>7103.9</v>
      </c>
      <c r="E507" s="43">
        <f t="shared" si="7"/>
        <v>20402.400000000001</v>
      </c>
      <c r="F507" s="52"/>
      <c r="G507" s="52"/>
      <c r="H507" s="52"/>
      <c r="I507" s="58"/>
      <c r="J507" s="58"/>
    </row>
    <row r="508" spans="2:10" s="2" customFormat="1" ht="15.5" x14ac:dyDescent="0.35">
      <c r="B508" s="41">
        <v>44176</v>
      </c>
      <c r="C508" s="42">
        <v>13298.8</v>
      </c>
      <c r="D508" s="42">
        <v>7080.8</v>
      </c>
      <c r="E508" s="43">
        <f t="shared" si="7"/>
        <v>20379.599999999999</v>
      </c>
      <c r="F508" s="52"/>
      <c r="G508" s="52"/>
      <c r="H508" s="52"/>
      <c r="I508" s="58"/>
      <c r="J508" s="58"/>
    </row>
    <row r="509" spans="2:10" s="2" customFormat="1" ht="15.5" x14ac:dyDescent="0.35">
      <c r="B509" s="41">
        <v>44183</v>
      </c>
      <c r="C509" s="42">
        <v>13216.2</v>
      </c>
      <c r="D509" s="42">
        <v>7096.9</v>
      </c>
      <c r="E509" s="43">
        <f t="shared" si="7"/>
        <v>20313.099999999999</v>
      </c>
      <c r="F509" s="52"/>
      <c r="G509" s="52"/>
      <c r="H509" s="52"/>
      <c r="I509" s="58"/>
      <c r="J509" s="58"/>
    </row>
    <row r="510" spans="2:10" s="2" customFormat="1" ht="17.5" x14ac:dyDescent="0.35">
      <c r="B510" s="51" t="s">
        <v>211</v>
      </c>
      <c r="C510" s="42">
        <v>13150.9</v>
      </c>
      <c r="D510" s="42">
        <v>7103.1</v>
      </c>
      <c r="E510" s="43">
        <f t="shared" si="7"/>
        <v>20254</v>
      </c>
      <c r="F510" s="52"/>
      <c r="G510" s="52"/>
      <c r="H510" s="52"/>
      <c r="I510" s="58"/>
      <c r="J510" s="58"/>
    </row>
    <row r="511" spans="2:10" s="2" customFormat="1" ht="17.5" x14ac:dyDescent="0.35">
      <c r="B511" s="51" t="s">
        <v>227</v>
      </c>
      <c r="C511" s="42">
        <v>13415.4</v>
      </c>
      <c r="D511" s="42">
        <v>7096.0999999999995</v>
      </c>
      <c r="E511" s="43">
        <f t="shared" si="7"/>
        <v>20511.5</v>
      </c>
      <c r="F511" s="52"/>
      <c r="G511" s="52"/>
      <c r="H511" s="52"/>
      <c r="I511" s="58"/>
      <c r="J511" s="58"/>
    </row>
    <row r="512" spans="2:10" s="2" customFormat="1" ht="15.5" x14ac:dyDescent="0.35">
      <c r="B512" s="51">
        <v>44204</v>
      </c>
      <c r="C512" s="42">
        <v>13400</v>
      </c>
      <c r="D512" s="42">
        <v>7119</v>
      </c>
      <c r="E512" s="43">
        <f t="shared" si="7"/>
        <v>20519</v>
      </c>
      <c r="F512" s="52"/>
      <c r="G512" s="52"/>
      <c r="H512" s="52"/>
      <c r="I512" s="58"/>
      <c r="J512" s="58"/>
    </row>
    <row r="513" spans="2:10" s="2" customFormat="1" ht="15.5" x14ac:dyDescent="0.35">
      <c r="B513" s="51">
        <v>44211</v>
      </c>
      <c r="C513" s="42">
        <v>13013.8</v>
      </c>
      <c r="D513" s="42">
        <v>7106.5</v>
      </c>
      <c r="E513" s="43">
        <f t="shared" si="7"/>
        <v>20120.3</v>
      </c>
      <c r="F513" s="52"/>
      <c r="G513" s="52"/>
      <c r="H513" s="52"/>
      <c r="I513" s="58"/>
      <c r="J513" s="58"/>
    </row>
    <row r="514" spans="2:10" s="2" customFormat="1" ht="15.5" x14ac:dyDescent="0.35">
      <c r="B514" s="51">
        <v>44218</v>
      </c>
      <c r="C514" s="42">
        <v>12998.4</v>
      </c>
      <c r="D514" s="42">
        <v>7108.1</v>
      </c>
      <c r="E514" s="43">
        <f t="shared" si="7"/>
        <v>20106.5</v>
      </c>
      <c r="F514" s="52"/>
      <c r="G514" s="52"/>
      <c r="H514" s="52"/>
      <c r="I514" s="58"/>
      <c r="J514" s="58"/>
    </row>
    <row r="515" spans="2:10" s="2" customFormat="1" ht="17.5" x14ac:dyDescent="0.35">
      <c r="B515" s="51" t="s">
        <v>228</v>
      </c>
      <c r="C515" s="42">
        <v>13031.2</v>
      </c>
      <c r="D515" s="42">
        <v>7117.7000000000007</v>
      </c>
      <c r="E515" s="43">
        <f t="shared" si="7"/>
        <v>20148.900000000001</v>
      </c>
      <c r="F515" s="52"/>
      <c r="G515" s="52"/>
      <c r="H515" s="52"/>
      <c r="I515" s="58"/>
      <c r="J515" s="58"/>
    </row>
    <row r="516" spans="2:10" s="2" customFormat="1" ht="17.5" x14ac:dyDescent="0.35">
      <c r="B516" s="51" t="s">
        <v>223</v>
      </c>
      <c r="C516" s="42">
        <v>12949.1</v>
      </c>
      <c r="D516" s="42">
        <v>7124.4</v>
      </c>
      <c r="E516" s="43">
        <f t="shared" si="7"/>
        <v>20073.5</v>
      </c>
      <c r="F516" s="52"/>
      <c r="G516" s="52"/>
      <c r="H516" s="52"/>
      <c r="I516" s="58"/>
      <c r="J516" s="58"/>
    </row>
    <row r="517" spans="2:10" s="2" customFormat="1" ht="15.5" x14ac:dyDescent="0.35">
      <c r="B517" s="51">
        <v>44239</v>
      </c>
      <c r="C517" s="42">
        <v>12889.7</v>
      </c>
      <c r="D517" s="42">
        <v>7168.9</v>
      </c>
      <c r="E517" s="43">
        <f t="shared" si="7"/>
        <v>20058.599999999999</v>
      </c>
      <c r="F517" s="52"/>
      <c r="G517" s="52"/>
      <c r="H517" s="52"/>
      <c r="I517" s="58"/>
      <c r="J517" s="58"/>
    </row>
    <row r="518" spans="2:10" s="2" customFormat="1" ht="15.5" x14ac:dyDescent="0.35">
      <c r="B518" s="51">
        <v>44246</v>
      </c>
      <c r="C518" s="42">
        <v>12908.7</v>
      </c>
      <c r="D518" s="42">
        <v>7132.9</v>
      </c>
      <c r="E518" s="43">
        <f t="shared" si="7"/>
        <v>20041.599999999999</v>
      </c>
      <c r="F518" s="52"/>
      <c r="G518" s="52"/>
      <c r="H518" s="52"/>
      <c r="I518" s="58"/>
      <c r="J518" s="58"/>
    </row>
    <row r="519" spans="2:10" s="2" customFormat="1" ht="15.5" x14ac:dyDescent="0.35">
      <c r="B519" s="51">
        <v>44253</v>
      </c>
      <c r="C519" s="42">
        <v>12978.4</v>
      </c>
      <c r="D519" s="42">
        <v>7155.1</v>
      </c>
      <c r="E519" s="43">
        <f t="shared" ref="E519:E585" si="8">SUM(C519:D519)</f>
        <v>20133.5</v>
      </c>
      <c r="F519" s="52"/>
      <c r="G519" s="52"/>
      <c r="H519" s="52"/>
      <c r="I519" s="58"/>
      <c r="J519" s="58"/>
    </row>
    <row r="520" spans="2:10" s="2" customFormat="1" ht="15.5" x14ac:dyDescent="0.35">
      <c r="B520" s="51">
        <v>44260</v>
      </c>
      <c r="C520" s="42">
        <v>13016.1</v>
      </c>
      <c r="D520" s="42">
        <v>7141.8</v>
      </c>
      <c r="E520" s="43">
        <f t="shared" si="8"/>
        <v>20157.900000000001</v>
      </c>
      <c r="F520" s="52"/>
      <c r="G520" s="52"/>
      <c r="H520" s="52"/>
      <c r="I520" s="58"/>
      <c r="J520" s="58"/>
    </row>
    <row r="521" spans="2:10" s="2" customFormat="1" ht="15.5" x14ac:dyDescent="0.35">
      <c r="B521" s="51">
        <v>44267</v>
      </c>
      <c r="C521" s="42">
        <v>13019.7</v>
      </c>
      <c r="D521" s="42">
        <v>7139.4</v>
      </c>
      <c r="E521" s="43">
        <f t="shared" si="8"/>
        <v>20159.099999999999</v>
      </c>
      <c r="F521" s="52"/>
      <c r="G521" s="52"/>
      <c r="H521" s="52"/>
      <c r="I521" s="58"/>
      <c r="J521" s="58"/>
    </row>
    <row r="522" spans="2:10" s="2" customFormat="1" ht="15.5" x14ac:dyDescent="0.35">
      <c r="B522" s="51">
        <v>44274</v>
      </c>
      <c r="C522" s="42">
        <v>13295</v>
      </c>
      <c r="D522" s="42">
        <v>7139.6</v>
      </c>
      <c r="E522" s="43">
        <f t="shared" si="8"/>
        <v>20434.599999999999</v>
      </c>
      <c r="F522" s="52"/>
      <c r="G522" s="52"/>
      <c r="H522" s="52"/>
      <c r="I522" s="58"/>
      <c r="J522" s="58"/>
    </row>
    <row r="523" spans="2:10" s="2" customFormat="1" ht="15.5" x14ac:dyDescent="0.35">
      <c r="B523" s="51">
        <v>44281</v>
      </c>
      <c r="C523" s="42">
        <v>13673</v>
      </c>
      <c r="D523" s="42">
        <v>7163.4</v>
      </c>
      <c r="E523" s="43">
        <f t="shared" si="8"/>
        <v>20836.400000000001</v>
      </c>
      <c r="F523" s="52"/>
      <c r="G523" s="52"/>
      <c r="H523" s="52"/>
      <c r="I523" s="58"/>
      <c r="J523" s="58"/>
    </row>
    <row r="524" spans="2:10" s="2" customFormat="1" ht="15.5" x14ac:dyDescent="0.35">
      <c r="B524" s="51">
        <v>44288</v>
      </c>
      <c r="C524" s="42">
        <v>13527.2</v>
      </c>
      <c r="D524" s="42">
        <v>7152.1999999999989</v>
      </c>
      <c r="E524" s="43">
        <f t="shared" si="8"/>
        <v>20679.400000000001</v>
      </c>
      <c r="F524" s="52"/>
      <c r="G524" s="52"/>
      <c r="H524" s="52"/>
      <c r="I524" s="58"/>
      <c r="J524" s="58"/>
    </row>
    <row r="525" spans="2:10" s="2" customFormat="1" ht="15.5" x14ac:dyDescent="0.35">
      <c r="B525" s="51">
        <v>44295</v>
      </c>
      <c r="C525" s="42">
        <v>16106.4</v>
      </c>
      <c r="D525" s="42">
        <v>7113.9</v>
      </c>
      <c r="E525" s="43">
        <f t="shared" si="8"/>
        <v>23220.3</v>
      </c>
      <c r="F525" s="52"/>
      <c r="G525" s="52"/>
      <c r="H525" s="52"/>
      <c r="I525" s="58"/>
      <c r="J525" s="58"/>
    </row>
    <row r="526" spans="2:10" s="2" customFormat="1" ht="15.5" x14ac:dyDescent="0.35">
      <c r="B526" s="51">
        <v>44302</v>
      </c>
      <c r="C526" s="42">
        <v>16043.9</v>
      </c>
      <c r="D526" s="42">
        <v>7168.9</v>
      </c>
      <c r="E526" s="43">
        <f t="shared" si="8"/>
        <v>23212.799999999999</v>
      </c>
      <c r="F526" s="52"/>
      <c r="G526" s="52"/>
      <c r="H526" s="52"/>
      <c r="I526" s="58"/>
      <c r="J526" s="58"/>
    </row>
    <row r="527" spans="2:10" s="2" customFormat="1" ht="15.5" x14ac:dyDescent="0.35">
      <c r="B527" s="51">
        <v>44309</v>
      </c>
      <c r="C527" s="42">
        <v>16427.8</v>
      </c>
      <c r="D527" s="42">
        <v>7092.4</v>
      </c>
      <c r="E527" s="43">
        <f t="shared" si="8"/>
        <v>23520.199999999997</v>
      </c>
      <c r="F527" s="52"/>
      <c r="G527" s="52"/>
      <c r="H527" s="52"/>
      <c r="I527" s="58"/>
      <c r="J527" s="58"/>
    </row>
    <row r="528" spans="2:10" s="2" customFormat="1" ht="17.5" x14ac:dyDescent="0.35">
      <c r="B528" s="51" t="s">
        <v>232</v>
      </c>
      <c r="C528" s="42">
        <v>15597.900000000001</v>
      </c>
      <c r="D528" s="42">
        <v>7091.8</v>
      </c>
      <c r="E528" s="43">
        <f t="shared" si="8"/>
        <v>22689.7</v>
      </c>
      <c r="F528" s="52"/>
      <c r="G528" s="52"/>
      <c r="H528" s="52"/>
      <c r="I528" s="58"/>
      <c r="J528" s="58"/>
    </row>
    <row r="529" spans="2:10" s="2" customFormat="1" ht="15.5" x14ac:dyDescent="0.35">
      <c r="B529" s="51">
        <v>44323</v>
      </c>
      <c r="C529" s="42">
        <v>15774.5</v>
      </c>
      <c r="D529" s="42">
        <v>7135.8</v>
      </c>
      <c r="E529" s="43">
        <f t="shared" si="8"/>
        <v>22910.3</v>
      </c>
      <c r="F529" s="52"/>
      <c r="G529" s="52"/>
      <c r="H529" s="52"/>
      <c r="I529" s="58"/>
      <c r="J529" s="58"/>
    </row>
    <row r="530" spans="2:10" s="2" customFormat="1" ht="15.5" x14ac:dyDescent="0.35">
      <c r="B530" s="51">
        <v>44337</v>
      </c>
      <c r="C530" s="42">
        <v>15862</v>
      </c>
      <c r="D530" s="42">
        <v>7153.9</v>
      </c>
      <c r="E530" s="43">
        <f t="shared" si="8"/>
        <v>23015.9</v>
      </c>
      <c r="F530" s="52"/>
      <c r="G530" s="52"/>
      <c r="H530" s="52"/>
      <c r="I530" s="58"/>
      <c r="J530" s="58"/>
    </row>
    <row r="531" spans="2:10" s="2" customFormat="1" ht="15.5" x14ac:dyDescent="0.35">
      <c r="B531" s="51">
        <v>44344</v>
      </c>
      <c r="C531" s="42">
        <v>16133.6</v>
      </c>
      <c r="D531" s="42">
        <v>7160.5</v>
      </c>
      <c r="E531" s="43">
        <f t="shared" si="8"/>
        <v>23294.1</v>
      </c>
      <c r="F531" s="52"/>
      <c r="G531" s="52"/>
      <c r="H531" s="52"/>
      <c r="I531" s="58"/>
      <c r="J531" s="58"/>
    </row>
    <row r="532" spans="2:10" s="2" customFormat="1" ht="15.5" x14ac:dyDescent="0.35">
      <c r="B532" s="51">
        <v>44351</v>
      </c>
      <c r="C532" s="42">
        <v>16414.900000000001</v>
      </c>
      <c r="D532" s="42">
        <v>7163</v>
      </c>
      <c r="E532" s="43">
        <f t="shared" si="8"/>
        <v>23577.9</v>
      </c>
      <c r="F532" s="52"/>
      <c r="G532" s="52"/>
      <c r="H532" s="52"/>
      <c r="I532" s="58"/>
      <c r="J532" s="58"/>
    </row>
    <row r="533" spans="2:10" s="2" customFormat="1" ht="15.5" x14ac:dyDescent="0.35">
      <c r="B533" s="51">
        <v>44358</v>
      </c>
      <c r="C533" s="42">
        <v>16417.3</v>
      </c>
      <c r="D533" s="42">
        <v>7169.2</v>
      </c>
      <c r="E533" s="43">
        <f t="shared" si="8"/>
        <v>23586.5</v>
      </c>
      <c r="F533" s="52"/>
      <c r="G533" s="52"/>
      <c r="H533" s="52"/>
      <c r="I533" s="58"/>
      <c r="J533" s="58"/>
    </row>
    <row r="534" spans="2:10" s="2" customFormat="1" ht="15.5" x14ac:dyDescent="0.35">
      <c r="B534" s="51">
        <v>44365</v>
      </c>
      <c r="C534" s="42">
        <v>16106.1</v>
      </c>
      <c r="D534" s="42">
        <v>7150.8</v>
      </c>
      <c r="E534" s="43">
        <f t="shared" si="8"/>
        <v>23256.9</v>
      </c>
      <c r="F534" s="52"/>
      <c r="G534" s="52"/>
      <c r="H534" s="52"/>
      <c r="I534" s="58"/>
      <c r="J534" s="58"/>
    </row>
    <row r="535" spans="2:10" s="2" customFormat="1" ht="15.5" x14ac:dyDescent="0.35">
      <c r="B535" s="51">
        <v>44372</v>
      </c>
      <c r="C535" s="42">
        <v>16119.4</v>
      </c>
      <c r="D535" s="42">
        <v>7178</v>
      </c>
      <c r="E535" s="43">
        <f t="shared" si="8"/>
        <v>23297.4</v>
      </c>
      <c r="F535" s="52"/>
      <c r="G535" s="52"/>
      <c r="H535" s="52"/>
      <c r="I535" s="58"/>
      <c r="J535" s="58"/>
    </row>
    <row r="536" spans="2:10" s="2" customFormat="1" ht="15.5" x14ac:dyDescent="0.35">
      <c r="B536" s="51">
        <v>44379</v>
      </c>
      <c r="C536" s="42">
        <v>17231.099999999999</v>
      </c>
      <c r="D536" s="42">
        <v>7183.8</v>
      </c>
      <c r="E536" s="43">
        <f t="shared" si="8"/>
        <v>24414.899999999998</v>
      </c>
      <c r="F536" s="52"/>
      <c r="G536" s="52"/>
      <c r="H536" s="52"/>
      <c r="I536" s="58"/>
      <c r="J536" s="58"/>
    </row>
    <row r="537" spans="2:10" s="2" customFormat="1" ht="15.5" x14ac:dyDescent="0.35">
      <c r="B537" s="51">
        <v>44386</v>
      </c>
      <c r="C537" s="42">
        <v>17205.599999999999</v>
      </c>
      <c r="D537" s="42">
        <v>7106.5</v>
      </c>
      <c r="E537" s="43">
        <f t="shared" si="8"/>
        <v>24312.1</v>
      </c>
      <c r="F537" s="52"/>
      <c r="G537" s="52"/>
      <c r="H537" s="52"/>
      <c r="I537" s="58"/>
      <c r="J537" s="58"/>
    </row>
    <row r="538" spans="2:10" s="2" customFormat="1" ht="15.5" x14ac:dyDescent="0.35">
      <c r="B538" s="51">
        <v>44393</v>
      </c>
      <c r="C538" s="42">
        <v>18050.7</v>
      </c>
      <c r="D538" s="42">
        <v>7077.2999999999993</v>
      </c>
      <c r="E538" s="43">
        <f t="shared" si="8"/>
        <v>25128</v>
      </c>
      <c r="F538" s="52"/>
      <c r="G538" s="52"/>
      <c r="H538" s="52"/>
      <c r="I538" s="58"/>
      <c r="J538" s="58"/>
    </row>
    <row r="539" spans="2:10" s="2" customFormat="1" ht="15.5" x14ac:dyDescent="0.35">
      <c r="B539" s="51">
        <v>44400</v>
      </c>
      <c r="C539" s="42">
        <v>17829.8</v>
      </c>
      <c r="D539" s="42">
        <v>7045.7</v>
      </c>
      <c r="E539" s="43">
        <f t="shared" si="8"/>
        <v>24875.5</v>
      </c>
      <c r="F539" s="52"/>
      <c r="G539" s="52"/>
      <c r="H539" s="52"/>
      <c r="I539" s="58"/>
      <c r="J539" s="58"/>
    </row>
    <row r="540" spans="2:10" s="2" customFormat="1" ht="17.5" x14ac:dyDescent="0.35">
      <c r="B540" s="51" t="s">
        <v>235</v>
      </c>
      <c r="C540" s="42">
        <v>17845.5</v>
      </c>
      <c r="D540" s="42">
        <v>6931</v>
      </c>
      <c r="E540" s="43">
        <f t="shared" si="8"/>
        <v>24776.5</v>
      </c>
      <c r="F540" s="52"/>
      <c r="G540" s="52"/>
      <c r="H540" s="52"/>
      <c r="I540" s="58"/>
      <c r="J540" s="58"/>
    </row>
    <row r="541" spans="2:10" s="2" customFormat="1" ht="15.5" x14ac:dyDescent="0.35">
      <c r="B541" s="51">
        <v>44414</v>
      </c>
      <c r="C541" s="42">
        <v>17622.7</v>
      </c>
      <c r="D541" s="42">
        <v>7021.3</v>
      </c>
      <c r="E541" s="43">
        <f t="shared" si="8"/>
        <v>24644</v>
      </c>
      <c r="F541" s="52"/>
      <c r="G541" s="52"/>
      <c r="H541" s="52"/>
      <c r="I541" s="58"/>
      <c r="J541" s="58"/>
    </row>
    <row r="542" spans="2:10" s="2" customFormat="1" ht="15.5" x14ac:dyDescent="0.35">
      <c r="B542" s="51">
        <v>44421</v>
      </c>
      <c r="C542" s="42">
        <v>17625.900000000001</v>
      </c>
      <c r="D542" s="42">
        <v>7042.2000000000007</v>
      </c>
      <c r="E542" s="43">
        <f t="shared" si="8"/>
        <v>24668.100000000002</v>
      </c>
      <c r="G542" s="52"/>
      <c r="H542" s="52"/>
      <c r="J542" s="58"/>
    </row>
    <row r="543" spans="2:10" s="2" customFormat="1" ht="15.5" x14ac:dyDescent="0.35">
      <c r="B543" s="51">
        <v>44428</v>
      </c>
      <c r="C543" s="42">
        <v>17578.900000000001</v>
      </c>
      <c r="D543" s="42">
        <v>7040.4</v>
      </c>
      <c r="E543" s="43">
        <f t="shared" si="8"/>
        <v>24619.300000000003</v>
      </c>
      <c r="G543" s="52"/>
      <c r="H543" s="52"/>
      <c r="J543" s="58"/>
    </row>
    <row r="544" spans="2:10" s="2" customFormat="1" ht="15.5" x14ac:dyDescent="0.35">
      <c r="B544" s="51">
        <v>44435</v>
      </c>
      <c r="C544" s="42">
        <v>20145.599999999999</v>
      </c>
      <c r="D544" s="42">
        <v>7082.1</v>
      </c>
      <c r="E544" s="43">
        <f t="shared" si="8"/>
        <v>27227.699999999997</v>
      </c>
      <c r="G544" s="52"/>
      <c r="H544" s="52"/>
      <c r="J544" s="58"/>
    </row>
    <row r="545" spans="2:10" s="2" customFormat="1" ht="15.5" x14ac:dyDescent="0.35">
      <c r="B545" s="51">
        <v>44442</v>
      </c>
      <c r="C545" s="42">
        <v>20022.599999999999</v>
      </c>
      <c r="D545" s="42">
        <v>7080</v>
      </c>
      <c r="E545" s="43">
        <f t="shared" si="8"/>
        <v>27102.6</v>
      </c>
      <c r="G545" s="52"/>
      <c r="H545" s="52"/>
      <c r="J545" s="58"/>
    </row>
    <row r="546" spans="2:10" s="2" customFormat="1" ht="15.5" x14ac:dyDescent="0.35">
      <c r="B546" s="51">
        <v>44449</v>
      </c>
      <c r="C546" s="42">
        <v>20022.7</v>
      </c>
      <c r="D546" s="42">
        <v>7042.2</v>
      </c>
      <c r="E546" s="43">
        <f t="shared" si="8"/>
        <v>27064.9</v>
      </c>
      <c r="G546" s="69"/>
      <c r="H546" s="52"/>
      <c r="J546" s="58"/>
    </row>
    <row r="547" spans="2:10" s="2" customFormat="1" ht="15.5" x14ac:dyDescent="0.35">
      <c r="B547" s="51">
        <v>44456</v>
      </c>
      <c r="C547" s="42">
        <v>19543.400000000001</v>
      </c>
      <c r="D547" s="42">
        <v>6859.2</v>
      </c>
      <c r="E547" s="43">
        <f t="shared" si="8"/>
        <v>26402.600000000002</v>
      </c>
      <c r="G547" s="69"/>
      <c r="H547" s="52"/>
      <c r="J547" s="58"/>
    </row>
    <row r="548" spans="2:10" s="2" customFormat="1" ht="15.5" x14ac:dyDescent="0.35">
      <c r="B548" s="51">
        <v>44463</v>
      </c>
      <c r="C548" s="42">
        <v>19294.5</v>
      </c>
      <c r="D548" s="42">
        <v>6856.3</v>
      </c>
      <c r="E548" s="43">
        <f t="shared" si="8"/>
        <v>26150.799999999999</v>
      </c>
      <c r="G548" s="70"/>
      <c r="H548" s="52"/>
      <c r="J548" s="58"/>
    </row>
    <row r="549" spans="2:10" s="2" customFormat="1" ht="15.5" x14ac:dyDescent="0.35">
      <c r="B549" s="51">
        <v>44470</v>
      </c>
      <c r="C549" s="42">
        <v>19169.099999999999</v>
      </c>
      <c r="D549" s="42">
        <v>6830.8</v>
      </c>
      <c r="E549" s="43">
        <f t="shared" si="8"/>
        <v>25999.899999999998</v>
      </c>
      <c r="G549" s="70"/>
      <c r="H549" s="52"/>
      <c r="J549" s="58"/>
    </row>
    <row r="550" spans="2:10" s="2" customFormat="1" ht="15.5" x14ac:dyDescent="0.35">
      <c r="B550" s="51">
        <v>44477</v>
      </c>
      <c r="C550" s="42">
        <v>19138.400000000001</v>
      </c>
      <c r="D550" s="42">
        <v>6831</v>
      </c>
      <c r="E550" s="43">
        <f t="shared" si="8"/>
        <v>25969.4</v>
      </c>
      <c r="G550" s="70"/>
      <c r="H550" s="52"/>
      <c r="J550" s="58"/>
    </row>
    <row r="551" spans="2:10" s="2" customFormat="1" ht="15.5" x14ac:dyDescent="0.35">
      <c r="B551" s="51">
        <v>44484</v>
      </c>
      <c r="C551" s="42">
        <v>17492.2</v>
      </c>
      <c r="D551" s="42">
        <v>6835.2</v>
      </c>
      <c r="E551" s="43">
        <f t="shared" si="8"/>
        <v>24327.4</v>
      </c>
      <c r="G551" s="70"/>
      <c r="H551" s="52"/>
      <c r="J551" s="58"/>
    </row>
    <row r="552" spans="2:10" s="2" customFormat="1" ht="15.5" x14ac:dyDescent="0.35">
      <c r="B552" s="51">
        <v>44491</v>
      </c>
      <c r="C552" s="42">
        <v>17146.7</v>
      </c>
      <c r="D552" s="42">
        <v>6787.1</v>
      </c>
      <c r="E552" s="43">
        <f t="shared" si="8"/>
        <v>23933.800000000003</v>
      </c>
      <c r="G552" s="70"/>
      <c r="H552" s="52"/>
      <c r="J552" s="58"/>
    </row>
    <row r="553" spans="2:10" s="2" customFormat="1" ht="15.5" x14ac:dyDescent="0.35">
      <c r="B553" s="51">
        <v>44498</v>
      </c>
      <c r="C553" s="42">
        <v>17199.599999999999</v>
      </c>
      <c r="D553" s="42">
        <v>6629.5999999999995</v>
      </c>
      <c r="E553" s="43">
        <f t="shared" si="8"/>
        <v>23829.199999999997</v>
      </c>
      <c r="G553" s="70"/>
      <c r="H553" s="52"/>
      <c r="J553" s="58"/>
    </row>
    <row r="554" spans="2:10" s="2" customFormat="1" ht="15.5" x14ac:dyDescent="0.35">
      <c r="B554" s="51">
        <v>44505</v>
      </c>
      <c r="C554" s="42">
        <v>17326</v>
      </c>
      <c r="D554" s="42">
        <v>6699.5</v>
      </c>
      <c r="E554" s="43">
        <f t="shared" si="8"/>
        <v>24025.5</v>
      </c>
      <c r="G554" s="70"/>
      <c r="H554" s="52"/>
      <c r="J554" s="58"/>
    </row>
    <row r="555" spans="2:10" s="2" customFormat="1" ht="15.5" x14ac:dyDescent="0.35">
      <c r="B555" s="51">
        <v>44512</v>
      </c>
      <c r="C555" s="42">
        <v>16945.400000000001</v>
      </c>
      <c r="D555" s="42">
        <v>6605.2</v>
      </c>
      <c r="E555" s="43">
        <f t="shared" si="8"/>
        <v>23550.600000000002</v>
      </c>
      <c r="G555" s="70"/>
      <c r="H555" s="52"/>
      <c r="J555" s="58"/>
    </row>
    <row r="556" spans="2:10" s="2" customFormat="1" ht="15.5" x14ac:dyDescent="0.35">
      <c r="B556" s="51">
        <v>44519</v>
      </c>
      <c r="C556" s="42">
        <v>16254.1</v>
      </c>
      <c r="D556" s="42">
        <v>6519.7</v>
      </c>
      <c r="E556" s="43">
        <f t="shared" si="8"/>
        <v>22773.8</v>
      </c>
      <c r="G556" s="70"/>
      <c r="H556" s="52"/>
      <c r="J556" s="58"/>
    </row>
    <row r="557" spans="2:10" s="2" customFormat="1" ht="15.5" x14ac:dyDescent="0.35">
      <c r="B557" s="51">
        <f>B556+7</f>
        <v>44526</v>
      </c>
      <c r="C557" s="42">
        <v>16010.3</v>
      </c>
      <c r="D557" s="42">
        <v>6488.5</v>
      </c>
      <c r="E557" s="43">
        <f t="shared" si="8"/>
        <v>22498.799999999999</v>
      </c>
      <c r="G557" s="70"/>
      <c r="H557" s="52"/>
      <c r="J557" s="58"/>
    </row>
    <row r="558" spans="2:10" s="2" customFormat="1" ht="15.5" x14ac:dyDescent="0.35">
      <c r="B558" s="51">
        <v>44533</v>
      </c>
      <c r="C558" s="42">
        <v>18658.2</v>
      </c>
      <c r="D558" s="42">
        <v>6492.5</v>
      </c>
      <c r="E558" s="43">
        <f t="shared" si="8"/>
        <v>25150.7</v>
      </c>
      <c r="G558" s="70"/>
      <c r="H558" s="52"/>
      <c r="J558" s="58"/>
    </row>
    <row r="559" spans="2:10" s="2" customFormat="1" ht="15.5" x14ac:dyDescent="0.35">
      <c r="B559" s="51">
        <v>44540</v>
      </c>
      <c r="C559" s="42">
        <v>18568.3</v>
      </c>
      <c r="D559" s="42">
        <v>6459.5</v>
      </c>
      <c r="E559" s="43">
        <f t="shared" si="8"/>
        <v>25027.8</v>
      </c>
      <c r="G559" s="70"/>
      <c r="H559" s="52"/>
      <c r="J559" s="58"/>
    </row>
    <row r="560" spans="2:10" s="2" customFormat="1" ht="15.5" x14ac:dyDescent="0.35">
      <c r="B560" s="51">
        <v>44547</v>
      </c>
      <c r="C560" s="42">
        <v>18153.7</v>
      </c>
      <c r="D560" s="42">
        <v>6479.3</v>
      </c>
      <c r="E560" s="43">
        <f t="shared" si="8"/>
        <v>24633</v>
      </c>
      <c r="G560" s="70"/>
      <c r="H560" s="52"/>
      <c r="J560" s="58"/>
    </row>
    <row r="561" spans="2:10" s="2" customFormat="1" ht="15.5" x14ac:dyDescent="0.35">
      <c r="B561" s="51">
        <v>44554</v>
      </c>
      <c r="C561" s="42">
        <v>17855.3</v>
      </c>
      <c r="D561" s="42">
        <v>6418.3</v>
      </c>
      <c r="E561" s="43">
        <f t="shared" si="8"/>
        <v>24273.599999999999</v>
      </c>
      <c r="G561" s="70"/>
      <c r="H561" s="52"/>
      <c r="J561" s="58"/>
    </row>
    <row r="562" spans="2:10" s="2" customFormat="1" ht="17.5" x14ac:dyDescent="0.35">
      <c r="B562" s="51" t="s">
        <v>241</v>
      </c>
      <c r="C562" s="42">
        <v>17686</v>
      </c>
      <c r="D562" s="42">
        <v>6196.6</v>
      </c>
      <c r="E562" s="43">
        <f t="shared" si="8"/>
        <v>23882.6</v>
      </c>
      <c r="G562" s="70"/>
      <c r="H562" s="52"/>
      <c r="J562" s="58"/>
    </row>
    <row r="563" spans="2:10" s="2" customFormat="1" ht="15.5" x14ac:dyDescent="0.35">
      <c r="B563" s="51">
        <v>44568</v>
      </c>
      <c r="C563" s="42">
        <v>17597.900000000001</v>
      </c>
      <c r="D563" s="42">
        <v>6303.5</v>
      </c>
      <c r="E563" s="43">
        <f t="shared" si="8"/>
        <v>23901.4</v>
      </c>
      <c r="G563" s="70"/>
      <c r="H563" s="52"/>
      <c r="J563" s="58"/>
    </row>
    <row r="564" spans="2:10" s="2" customFormat="1" ht="15.5" x14ac:dyDescent="0.35">
      <c r="B564" s="51">
        <v>44575</v>
      </c>
      <c r="C564" s="42">
        <v>17035.7</v>
      </c>
      <c r="D564" s="42">
        <v>6314</v>
      </c>
      <c r="E564" s="43">
        <f t="shared" si="8"/>
        <v>23349.7</v>
      </c>
      <c r="G564" s="70"/>
      <c r="H564" s="52"/>
      <c r="J564" s="58"/>
    </row>
    <row r="565" spans="2:10" s="2" customFormat="1" ht="15.5" x14ac:dyDescent="0.35">
      <c r="B565" s="51">
        <v>44582</v>
      </c>
      <c r="C565" s="42">
        <v>16190.1</v>
      </c>
      <c r="D565" s="42">
        <v>6292</v>
      </c>
      <c r="E565" s="43">
        <f t="shared" si="8"/>
        <v>22482.1</v>
      </c>
      <c r="F565" s="70"/>
      <c r="G565" s="70"/>
      <c r="H565" s="52"/>
      <c r="J565" s="58"/>
    </row>
    <row r="566" spans="2:10" s="2" customFormat="1" ht="15.5" x14ac:dyDescent="0.35">
      <c r="B566" s="51">
        <v>44589</v>
      </c>
      <c r="C566" s="42">
        <v>15727.6</v>
      </c>
      <c r="D566" s="42">
        <v>6356.9</v>
      </c>
      <c r="E566" s="43">
        <f t="shared" si="8"/>
        <v>22084.5</v>
      </c>
      <c r="F566" s="70"/>
      <c r="G566" s="70"/>
      <c r="H566" s="52"/>
      <c r="J566" s="58"/>
    </row>
    <row r="567" spans="2:10" s="2" customFormat="1" ht="15.5" x14ac:dyDescent="0.35">
      <c r="B567" s="51">
        <v>44596</v>
      </c>
      <c r="C567" s="42">
        <v>17336.8</v>
      </c>
      <c r="D567" s="42">
        <v>6384.1</v>
      </c>
      <c r="E567" s="43">
        <f t="shared" si="8"/>
        <v>23720.9</v>
      </c>
      <c r="F567" s="70"/>
      <c r="G567" s="70"/>
      <c r="H567" s="52"/>
      <c r="J567" s="58"/>
    </row>
    <row r="568" spans="2:10" s="2" customFormat="1" ht="15.5" x14ac:dyDescent="0.35">
      <c r="B568" s="51">
        <v>44603</v>
      </c>
      <c r="C568" s="42">
        <v>17095.8</v>
      </c>
      <c r="D568" s="42">
        <v>6394.4</v>
      </c>
      <c r="E568" s="43">
        <f t="shared" si="8"/>
        <v>23490.199999999997</v>
      </c>
      <c r="F568" s="70"/>
      <c r="G568" s="70"/>
      <c r="H568" s="52"/>
      <c r="J568" s="58"/>
    </row>
    <row r="569" spans="2:10" s="2" customFormat="1" ht="15.5" x14ac:dyDescent="0.35">
      <c r="B569" s="51">
        <v>44610</v>
      </c>
      <c r="C569" s="42">
        <v>16806.5</v>
      </c>
      <c r="D569" s="42">
        <v>6419.5</v>
      </c>
      <c r="E569" s="43">
        <f t="shared" si="8"/>
        <v>23226</v>
      </c>
      <c r="F569" s="70"/>
      <c r="G569" s="70"/>
      <c r="H569" s="52"/>
      <c r="J569" s="58"/>
    </row>
    <row r="570" spans="2:10" s="2" customFormat="1" ht="15.5" x14ac:dyDescent="0.35">
      <c r="B570" s="51">
        <v>44617</v>
      </c>
      <c r="C570" s="42">
        <v>16462.3</v>
      </c>
      <c r="D570" s="42">
        <v>6412.8</v>
      </c>
      <c r="E570" s="43">
        <f t="shared" si="8"/>
        <v>22875.1</v>
      </c>
      <c r="F570" s="70"/>
      <c r="G570" s="70"/>
      <c r="H570" s="52"/>
      <c r="J570" s="58"/>
    </row>
    <row r="571" spans="2:10" s="2" customFormat="1" ht="15.5" x14ac:dyDescent="0.35">
      <c r="B571" s="51">
        <v>44624</v>
      </c>
      <c r="C571" s="42">
        <v>16212.2</v>
      </c>
      <c r="D571" s="42">
        <v>6456.5</v>
      </c>
      <c r="E571" s="43">
        <f t="shared" si="8"/>
        <v>22668.7</v>
      </c>
      <c r="F571" s="70"/>
      <c r="G571" s="70"/>
      <c r="H571" s="52"/>
      <c r="J571" s="58"/>
    </row>
    <row r="572" spans="2:10" s="2" customFormat="1" ht="15.5" x14ac:dyDescent="0.35">
      <c r="B572" s="51">
        <v>44631</v>
      </c>
      <c r="C572" s="42">
        <v>15831.6</v>
      </c>
      <c r="D572" s="42">
        <v>6451.8</v>
      </c>
      <c r="E572" s="43">
        <f t="shared" si="8"/>
        <v>22283.4</v>
      </c>
      <c r="F572" s="70"/>
      <c r="G572" s="70"/>
      <c r="H572" s="52"/>
      <c r="J572" s="58"/>
    </row>
    <row r="573" spans="2:10" s="2" customFormat="1" ht="15.5" x14ac:dyDescent="0.35">
      <c r="B573" s="51">
        <v>44638</v>
      </c>
      <c r="C573" s="42">
        <v>14962.4</v>
      </c>
      <c r="D573" s="42">
        <v>6477.3</v>
      </c>
      <c r="E573" s="43">
        <f t="shared" si="8"/>
        <v>21439.7</v>
      </c>
      <c r="F573" s="70"/>
      <c r="G573" s="70"/>
      <c r="H573" s="70"/>
      <c r="J573" s="58"/>
    </row>
    <row r="574" spans="2:10" s="2" customFormat="1" ht="15.5" x14ac:dyDescent="0.35">
      <c r="B574" s="51">
        <v>44645</v>
      </c>
      <c r="C574" s="42">
        <v>12047.3</v>
      </c>
      <c r="D574" s="42">
        <v>6507.2</v>
      </c>
      <c r="E574" s="43">
        <f t="shared" si="8"/>
        <v>18554.5</v>
      </c>
      <c r="F574" s="70"/>
      <c r="G574" s="70"/>
      <c r="H574" s="70"/>
      <c r="J574" s="58"/>
    </row>
    <row r="575" spans="2:10" s="2" customFormat="1" ht="15.5" x14ac:dyDescent="0.35">
      <c r="B575" s="51">
        <v>44652</v>
      </c>
      <c r="C575" s="42">
        <v>11319.2</v>
      </c>
      <c r="D575" s="42">
        <v>6157.7</v>
      </c>
      <c r="E575" s="43">
        <f t="shared" si="8"/>
        <v>17476.900000000001</v>
      </c>
      <c r="F575" s="70"/>
      <c r="G575" s="70"/>
      <c r="H575" s="70"/>
      <c r="J575" s="58"/>
    </row>
    <row r="576" spans="2:10" s="2" customFormat="1" ht="15.5" x14ac:dyDescent="0.35">
      <c r="B576" s="51">
        <v>44659</v>
      </c>
      <c r="C576" s="42">
        <v>10849.6</v>
      </c>
      <c r="D576" s="42">
        <v>6178.5</v>
      </c>
      <c r="E576" s="43">
        <f t="shared" si="8"/>
        <v>17028.099999999999</v>
      </c>
      <c r="F576" s="70"/>
      <c r="G576" s="70"/>
      <c r="H576" s="70"/>
      <c r="J576" s="58"/>
    </row>
    <row r="577" spans="2:10" s="2" customFormat="1" ht="15.5" x14ac:dyDescent="0.35">
      <c r="B577" s="51">
        <v>44667</v>
      </c>
      <c r="C577" s="42">
        <v>10885.7</v>
      </c>
      <c r="D577" s="42">
        <v>6159.3</v>
      </c>
      <c r="E577" s="43">
        <f t="shared" si="8"/>
        <v>17045</v>
      </c>
      <c r="F577" s="70"/>
      <c r="G577" s="70"/>
      <c r="H577" s="70"/>
      <c r="J577" s="58"/>
    </row>
    <row r="578" spans="2:10" s="2" customFormat="1" ht="15.5" x14ac:dyDescent="0.35">
      <c r="B578" s="51">
        <v>44674</v>
      </c>
      <c r="C578" s="42">
        <v>10558.2</v>
      </c>
      <c r="D578" s="42">
        <v>6110</v>
      </c>
      <c r="E578" s="43">
        <f t="shared" si="8"/>
        <v>16668.2</v>
      </c>
      <c r="F578" s="70"/>
      <c r="G578" s="70"/>
      <c r="H578" s="70"/>
      <c r="J578" s="58"/>
    </row>
    <row r="579" spans="2:10" s="2" customFormat="1" ht="15.5" x14ac:dyDescent="0.35">
      <c r="B579" s="51">
        <v>44681</v>
      </c>
      <c r="C579" s="42">
        <v>10498.9</v>
      </c>
      <c r="D579" s="42">
        <v>5907.2</v>
      </c>
      <c r="E579" s="43">
        <f t="shared" si="8"/>
        <v>16406.099999999999</v>
      </c>
      <c r="F579" s="70"/>
      <c r="G579" s="70"/>
      <c r="H579" s="70"/>
      <c r="J579" s="58"/>
    </row>
    <row r="580" spans="2:10" s="2" customFormat="1" ht="15.5" x14ac:dyDescent="0.35">
      <c r="B580" s="51">
        <v>44687</v>
      </c>
      <c r="C580" s="42">
        <v>10308.700000000001</v>
      </c>
      <c r="D580" s="42">
        <v>6067</v>
      </c>
      <c r="E580" s="43">
        <f t="shared" si="8"/>
        <v>16375.7</v>
      </c>
      <c r="F580" s="70"/>
      <c r="G580" s="70"/>
      <c r="H580" s="70"/>
      <c r="J580" s="58"/>
    </row>
    <row r="581" spans="2:10" s="2" customFormat="1" ht="15.5" x14ac:dyDescent="0.35">
      <c r="B581" s="51">
        <v>44694</v>
      </c>
      <c r="C581" s="42">
        <v>10163.6</v>
      </c>
      <c r="D581" s="42">
        <v>5997.4</v>
      </c>
      <c r="E581" s="43">
        <f t="shared" si="8"/>
        <v>16161</v>
      </c>
      <c r="F581" s="70"/>
      <c r="G581" s="70"/>
      <c r="H581" s="70"/>
      <c r="J581" s="58"/>
    </row>
    <row r="582" spans="2:10" s="2" customFormat="1" ht="15.5" x14ac:dyDescent="0.35">
      <c r="B582" s="51">
        <v>44701</v>
      </c>
      <c r="C582" s="42">
        <v>10088.6</v>
      </c>
      <c r="D582" s="42">
        <v>6061.2</v>
      </c>
      <c r="E582" s="43">
        <f t="shared" si="8"/>
        <v>16149.8</v>
      </c>
      <c r="F582" s="70"/>
      <c r="G582" s="70"/>
      <c r="H582" s="70"/>
      <c r="J582" s="58"/>
    </row>
    <row r="583" spans="2:10" s="2" customFormat="1" ht="15.5" x14ac:dyDescent="0.35">
      <c r="B583" s="51">
        <v>44708</v>
      </c>
      <c r="C583" s="42">
        <v>9722.9</v>
      </c>
      <c r="D583" s="42">
        <v>6048.5</v>
      </c>
      <c r="E583" s="43">
        <f t="shared" si="8"/>
        <v>15771.4</v>
      </c>
      <c r="F583" s="70"/>
      <c r="G583" s="70"/>
      <c r="H583" s="70"/>
      <c r="J583" s="58"/>
    </row>
    <row r="584" spans="2:10" s="2" customFormat="1" ht="15.5" x14ac:dyDescent="0.35">
      <c r="B584" s="51">
        <v>44715</v>
      </c>
      <c r="C584" s="42">
        <v>9226.2000000000007</v>
      </c>
      <c r="D584" s="42">
        <v>5950.3</v>
      </c>
      <c r="E584" s="43">
        <f t="shared" si="8"/>
        <v>15176.5</v>
      </c>
      <c r="F584" s="70"/>
      <c r="G584" s="70"/>
      <c r="H584" s="70"/>
      <c r="J584" s="58"/>
    </row>
    <row r="585" spans="2:10" s="2" customFormat="1" ht="15.5" x14ac:dyDescent="0.35">
      <c r="B585" s="51">
        <v>44722</v>
      </c>
      <c r="C585" s="42">
        <v>8985.2999999999993</v>
      </c>
      <c r="D585" s="42">
        <v>5957.7</v>
      </c>
      <c r="E585" s="43">
        <f t="shared" si="8"/>
        <v>14943</v>
      </c>
      <c r="F585" s="70"/>
      <c r="G585" s="70"/>
      <c r="H585" s="70"/>
      <c r="J585" s="58"/>
    </row>
    <row r="586" spans="2:10" s="2" customFormat="1" ht="15.5" x14ac:dyDescent="0.35">
      <c r="B586" s="51">
        <v>44729</v>
      </c>
      <c r="C586" s="42">
        <v>8237.7000000000007</v>
      </c>
      <c r="D586" s="42">
        <v>5972.7</v>
      </c>
      <c r="E586" s="43">
        <f t="shared" ref="E586:E656" si="9">SUM(C586:D586)</f>
        <v>14210.400000000001</v>
      </c>
      <c r="F586" s="70"/>
      <c r="G586" s="70"/>
      <c r="H586" s="70"/>
      <c r="J586" s="58"/>
    </row>
    <row r="587" spans="2:10" s="2" customFormat="1" ht="15.5" x14ac:dyDescent="0.35">
      <c r="B587" s="51">
        <v>44736</v>
      </c>
      <c r="C587" s="42">
        <v>10309</v>
      </c>
      <c r="D587" s="42">
        <v>5886.6</v>
      </c>
      <c r="E587" s="43">
        <f t="shared" si="9"/>
        <v>16195.6</v>
      </c>
      <c r="F587" s="70"/>
      <c r="G587" s="70"/>
      <c r="H587" s="70"/>
      <c r="J587" s="58"/>
    </row>
    <row r="588" spans="2:10" s="2" customFormat="1" ht="17.5" x14ac:dyDescent="0.35">
      <c r="B588" s="51" t="s">
        <v>253</v>
      </c>
      <c r="C588" s="42">
        <v>9814.6999999999989</v>
      </c>
      <c r="D588" s="42">
        <v>5635.2</v>
      </c>
      <c r="E588" s="43">
        <f t="shared" si="9"/>
        <v>15449.899999999998</v>
      </c>
      <c r="F588" s="70"/>
      <c r="G588" s="70"/>
      <c r="H588" s="70"/>
      <c r="J588" s="58"/>
    </row>
    <row r="589" spans="2:10" s="2" customFormat="1" ht="17.5" x14ac:dyDescent="0.35">
      <c r="B589" s="51" t="s">
        <v>250</v>
      </c>
      <c r="C589" s="42">
        <v>9717.5</v>
      </c>
      <c r="D589" s="42">
        <v>5893</v>
      </c>
      <c r="E589" s="43">
        <f t="shared" si="9"/>
        <v>15610.5</v>
      </c>
      <c r="F589" s="70"/>
      <c r="G589" s="70"/>
      <c r="H589" s="70"/>
      <c r="J589" s="58"/>
    </row>
    <row r="590" spans="2:10" s="2" customFormat="1" ht="15.5" x14ac:dyDescent="0.35">
      <c r="B590" s="51">
        <v>44757</v>
      </c>
      <c r="C590" s="42">
        <v>9328.6</v>
      </c>
      <c r="D590" s="42">
        <v>5912.9</v>
      </c>
      <c r="E590" s="43">
        <f t="shared" si="9"/>
        <v>15241.5</v>
      </c>
      <c r="F590" s="70"/>
      <c r="G590" s="70"/>
      <c r="H590" s="70"/>
      <c r="J590" s="58"/>
    </row>
    <row r="591" spans="2:10" s="2" customFormat="1" ht="15.5" x14ac:dyDescent="0.35">
      <c r="B591" s="51">
        <v>44764</v>
      </c>
      <c r="C591" s="42">
        <v>8575.1</v>
      </c>
      <c r="D591" s="42">
        <v>5839.5</v>
      </c>
      <c r="E591" s="43">
        <f t="shared" si="9"/>
        <v>14414.6</v>
      </c>
      <c r="F591" s="70"/>
      <c r="G591" s="70"/>
      <c r="H591" s="70"/>
      <c r="J591" s="58"/>
    </row>
    <row r="592" spans="2:10" s="2" customFormat="1" ht="17.5" x14ac:dyDescent="0.35">
      <c r="B592" s="51" t="s">
        <v>252</v>
      </c>
      <c r="C592" s="42">
        <v>8395</v>
      </c>
      <c r="D592" s="42">
        <v>5553.7</v>
      </c>
      <c r="E592" s="43">
        <f t="shared" si="9"/>
        <v>13948.7</v>
      </c>
      <c r="F592" s="70"/>
      <c r="G592" s="70"/>
      <c r="H592" s="70"/>
      <c r="J592" s="58"/>
    </row>
    <row r="593" spans="2:10" s="2" customFormat="1" ht="15.5" x14ac:dyDescent="0.35">
      <c r="B593" s="51">
        <v>44778</v>
      </c>
      <c r="C593" s="42">
        <v>7830.3</v>
      </c>
      <c r="D593" s="42">
        <v>5730.8</v>
      </c>
      <c r="E593" s="43">
        <f t="shared" si="9"/>
        <v>13561.1</v>
      </c>
      <c r="F593" s="70"/>
      <c r="G593" s="70"/>
      <c r="H593" s="70"/>
      <c r="J593" s="58"/>
    </row>
    <row r="594" spans="2:10" s="2" customFormat="1" ht="15.5" x14ac:dyDescent="0.35">
      <c r="B594" s="51">
        <v>44785</v>
      </c>
      <c r="C594" s="42">
        <v>7897.3</v>
      </c>
      <c r="D594" s="42">
        <v>5716</v>
      </c>
      <c r="E594" s="43">
        <f t="shared" si="9"/>
        <v>13613.3</v>
      </c>
      <c r="F594" s="70"/>
      <c r="G594" s="70"/>
      <c r="H594" s="70"/>
      <c r="J594" s="58"/>
    </row>
    <row r="595" spans="2:10" s="2" customFormat="1" ht="15.5" x14ac:dyDescent="0.35">
      <c r="B595" s="51">
        <v>44792</v>
      </c>
      <c r="C595" s="42">
        <v>7809.9</v>
      </c>
      <c r="D595" s="42">
        <v>5711.7</v>
      </c>
      <c r="E595" s="43">
        <f t="shared" si="9"/>
        <v>13521.599999999999</v>
      </c>
      <c r="F595" s="70"/>
      <c r="G595" s="70"/>
      <c r="H595" s="70"/>
      <c r="J595" s="58"/>
    </row>
    <row r="596" spans="2:10" s="2" customFormat="1" ht="15.5" x14ac:dyDescent="0.35">
      <c r="B596" s="51">
        <v>44799</v>
      </c>
      <c r="C596" s="42">
        <v>7697.1</v>
      </c>
      <c r="D596" s="42">
        <v>5706.4</v>
      </c>
      <c r="E596" s="43">
        <f t="shared" si="9"/>
        <v>13403.5</v>
      </c>
      <c r="F596" s="70"/>
      <c r="G596" s="70"/>
      <c r="H596" s="70"/>
      <c r="J596" s="58"/>
    </row>
    <row r="597" spans="2:10" s="2" customFormat="1" ht="15.5" x14ac:dyDescent="0.35">
      <c r="B597" s="51">
        <v>44806</v>
      </c>
      <c r="C597" s="42">
        <v>8799.9</v>
      </c>
      <c r="D597" s="42">
        <v>5673.6</v>
      </c>
      <c r="E597" s="43">
        <f t="shared" si="9"/>
        <v>14473.5</v>
      </c>
      <c r="F597" s="70"/>
      <c r="G597" s="70"/>
      <c r="H597" s="70"/>
      <c r="J597" s="58"/>
    </row>
    <row r="598" spans="2:10" s="2" customFormat="1" ht="15.5" x14ac:dyDescent="0.35">
      <c r="B598" s="51">
        <v>44813</v>
      </c>
      <c r="C598" s="42">
        <v>8624</v>
      </c>
      <c r="D598" s="42">
        <v>5693.4</v>
      </c>
      <c r="E598" s="43">
        <f t="shared" si="9"/>
        <v>14317.4</v>
      </c>
      <c r="F598" s="70"/>
      <c r="G598" s="70"/>
      <c r="H598" s="70"/>
      <c r="J598" s="58"/>
    </row>
    <row r="599" spans="2:10" s="2" customFormat="1" ht="15.5" x14ac:dyDescent="0.35">
      <c r="B599" s="51">
        <v>44820</v>
      </c>
      <c r="C599" s="42">
        <v>8346.4</v>
      </c>
      <c r="D599" s="42">
        <v>5723.5</v>
      </c>
      <c r="E599" s="43">
        <f t="shared" si="9"/>
        <v>14069.9</v>
      </c>
      <c r="F599" s="70"/>
      <c r="G599" s="70"/>
      <c r="H599" s="70"/>
      <c r="J599" s="58"/>
    </row>
    <row r="600" spans="2:10" s="2" customFormat="1" ht="15.5" x14ac:dyDescent="0.35">
      <c r="B600" s="51">
        <v>44827</v>
      </c>
      <c r="C600" s="42">
        <v>8005.9</v>
      </c>
      <c r="D600" s="42">
        <v>5756</v>
      </c>
      <c r="E600" s="43">
        <f t="shared" si="9"/>
        <v>13761.9</v>
      </c>
      <c r="F600" s="70"/>
      <c r="G600" s="70"/>
      <c r="H600" s="70"/>
      <c r="J600" s="58"/>
    </row>
    <row r="601" spans="2:10" s="2" customFormat="1" ht="17.5" x14ac:dyDescent="0.35">
      <c r="B601" s="51" t="s">
        <v>254</v>
      </c>
      <c r="C601" s="42">
        <v>7859.7</v>
      </c>
      <c r="D601" s="42">
        <v>5432.3</v>
      </c>
      <c r="E601" s="43">
        <f t="shared" si="9"/>
        <v>13292</v>
      </c>
      <c r="F601" s="70"/>
      <c r="G601" s="69"/>
      <c r="H601" s="69"/>
      <c r="I601" s="69"/>
      <c r="J601" s="58"/>
    </row>
    <row r="602" spans="2:10" s="2" customFormat="1" ht="15.5" x14ac:dyDescent="0.35">
      <c r="B602" s="51">
        <v>44841</v>
      </c>
      <c r="C602" s="42">
        <v>7596.9</v>
      </c>
      <c r="D602" s="42">
        <v>5649.9</v>
      </c>
      <c r="E602" s="43">
        <f t="shared" si="9"/>
        <v>13246.8</v>
      </c>
      <c r="F602" s="70"/>
      <c r="G602" s="69"/>
      <c r="H602" s="69"/>
      <c r="I602" s="69"/>
      <c r="J602" s="58"/>
    </row>
    <row r="603" spans="2:10" s="2" customFormat="1" ht="15.5" x14ac:dyDescent="0.35">
      <c r="B603" s="51">
        <v>44848</v>
      </c>
      <c r="C603" s="42">
        <v>7597.2</v>
      </c>
      <c r="D603" s="42">
        <v>5653.7</v>
      </c>
      <c r="E603" s="43">
        <f t="shared" si="9"/>
        <v>13250.9</v>
      </c>
      <c r="F603" s="70"/>
      <c r="G603" s="69"/>
      <c r="H603" s="52"/>
      <c r="I603" s="69"/>
      <c r="J603" s="58"/>
    </row>
    <row r="604" spans="2:10" s="2" customFormat="1" ht="15.5" x14ac:dyDescent="0.35">
      <c r="B604" s="51">
        <v>44855</v>
      </c>
      <c r="C604" s="42">
        <v>7439.9</v>
      </c>
      <c r="D604" s="42">
        <v>5722.3</v>
      </c>
      <c r="E604" s="43">
        <f t="shared" si="9"/>
        <v>13162.2</v>
      </c>
      <c r="F604" s="70"/>
      <c r="G604" s="69"/>
      <c r="H604" s="52"/>
      <c r="I604" s="69"/>
      <c r="J604" s="58"/>
    </row>
    <row r="605" spans="2:10" s="2" customFormat="1" ht="15.5" x14ac:dyDescent="0.35">
      <c r="B605" s="51">
        <v>44862</v>
      </c>
      <c r="C605" s="42">
        <v>8912.9</v>
      </c>
      <c r="D605" s="42">
        <v>5766</v>
      </c>
      <c r="E605" s="43">
        <f t="shared" si="9"/>
        <v>14678.9</v>
      </c>
      <c r="F605" s="70"/>
      <c r="G605" s="69"/>
      <c r="H605" s="52"/>
      <c r="I605" s="69"/>
      <c r="J605" s="58"/>
    </row>
    <row r="606" spans="2:10" s="2" customFormat="1" ht="15.5" x14ac:dyDescent="0.35">
      <c r="B606" s="51">
        <v>44869</v>
      </c>
      <c r="C606" s="42">
        <v>7957</v>
      </c>
      <c r="D606" s="42">
        <v>5764</v>
      </c>
      <c r="E606" s="43">
        <f t="shared" si="9"/>
        <v>13721</v>
      </c>
      <c r="F606" s="70"/>
      <c r="G606" s="69"/>
      <c r="H606" s="52"/>
      <c r="I606" s="69"/>
      <c r="J606" s="58"/>
    </row>
    <row r="607" spans="2:10" s="2" customFormat="1" ht="15.5" x14ac:dyDescent="0.35">
      <c r="B607" s="51">
        <v>44876</v>
      </c>
      <c r="C607" s="42">
        <v>7959.5</v>
      </c>
      <c r="D607" s="42">
        <v>5836.7</v>
      </c>
      <c r="E607" s="43">
        <f t="shared" si="9"/>
        <v>13796.2</v>
      </c>
      <c r="F607" s="70"/>
      <c r="G607" s="69"/>
      <c r="H607" s="52"/>
      <c r="I607" s="69"/>
      <c r="J607" s="58"/>
    </row>
    <row r="608" spans="2:10" s="2" customFormat="1" ht="15.5" x14ac:dyDescent="0.35">
      <c r="B608" s="51">
        <v>44883</v>
      </c>
      <c r="C608" s="42">
        <v>7825.7</v>
      </c>
      <c r="D608" s="42">
        <v>5819.3</v>
      </c>
      <c r="E608" s="43">
        <f t="shared" si="9"/>
        <v>13645</v>
      </c>
      <c r="F608" s="70"/>
      <c r="G608" s="70"/>
      <c r="H608" s="52"/>
      <c r="I608" s="69"/>
      <c r="J608" s="58"/>
    </row>
    <row r="609" spans="2:10" s="2" customFormat="1" ht="15.5" x14ac:dyDescent="0.35">
      <c r="B609" s="51">
        <v>44890</v>
      </c>
      <c r="C609" s="42">
        <v>7498.7</v>
      </c>
      <c r="D609" s="42">
        <v>5879.5</v>
      </c>
      <c r="E609" s="43">
        <f t="shared" si="9"/>
        <v>13378.2</v>
      </c>
      <c r="F609" s="70"/>
      <c r="G609" s="70"/>
      <c r="H609" s="52"/>
      <c r="I609" s="69"/>
      <c r="J609" s="58"/>
    </row>
    <row r="610" spans="2:10" s="2" customFormat="1" ht="15.5" x14ac:dyDescent="0.35">
      <c r="B610" s="51">
        <v>44897</v>
      </c>
      <c r="C610" s="42">
        <v>6714.9</v>
      </c>
      <c r="D610" s="42">
        <v>5866.8</v>
      </c>
      <c r="E610" s="43">
        <f t="shared" si="9"/>
        <v>12581.7</v>
      </c>
      <c r="F610" s="70"/>
      <c r="G610" s="70"/>
      <c r="H610" s="52"/>
      <c r="I610" s="69"/>
      <c r="J610" s="58"/>
    </row>
    <row r="611" spans="2:10" s="2" customFormat="1" ht="15.5" x14ac:dyDescent="0.35">
      <c r="B611" s="51">
        <v>44904</v>
      </c>
      <c r="C611" s="42">
        <v>6700</v>
      </c>
      <c r="D611" s="42">
        <v>5870.2</v>
      </c>
      <c r="E611" s="43">
        <f t="shared" si="9"/>
        <v>12570.2</v>
      </c>
      <c r="F611" s="70"/>
      <c r="G611" s="70"/>
      <c r="H611" s="52"/>
      <c r="I611" s="69"/>
      <c r="J611" s="58"/>
    </row>
    <row r="612" spans="2:10" s="2" customFormat="1" ht="15.5" x14ac:dyDescent="0.35">
      <c r="B612" s="51">
        <v>44911</v>
      </c>
      <c r="C612" s="42">
        <v>6116.2</v>
      </c>
      <c r="D612" s="42">
        <v>5883.9</v>
      </c>
      <c r="E612" s="43">
        <f t="shared" si="9"/>
        <v>12000.099999999999</v>
      </c>
      <c r="F612" s="70"/>
      <c r="G612" s="70"/>
      <c r="H612" s="52"/>
      <c r="I612" s="69"/>
      <c r="J612" s="58"/>
    </row>
    <row r="613" spans="2:10" s="2" customFormat="1" ht="15.5" x14ac:dyDescent="0.35">
      <c r="B613" s="51">
        <v>44918</v>
      </c>
      <c r="C613" s="42">
        <v>5821.9</v>
      </c>
      <c r="D613" s="42">
        <v>5885.3</v>
      </c>
      <c r="E613" s="43">
        <f t="shared" si="9"/>
        <v>11707.2</v>
      </c>
      <c r="F613" s="70"/>
      <c r="G613" s="70"/>
      <c r="H613" s="52"/>
      <c r="I613" s="69"/>
      <c r="J613" s="58"/>
    </row>
    <row r="614" spans="2:10" s="2" customFormat="1" ht="17.5" x14ac:dyDescent="0.35">
      <c r="B614" s="51" t="s">
        <v>264</v>
      </c>
      <c r="C614" s="42">
        <v>5585.6</v>
      </c>
      <c r="D614" s="42">
        <v>5259.6</v>
      </c>
      <c r="E614" s="43">
        <f t="shared" si="9"/>
        <v>10845.2</v>
      </c>
      <c r="F614" s="70"/>
      <c r="G614" s="70"/>
      <c r="H614" s="52"/>
      <c r="I614" s="69"/>
      <c r="J614" s="58"/>
    </row>
    <row r="615" spans="2:10" s="2" customFormat="1" ht="15.5" x14ac:dyDescent="0.35">
      <c r="B615" s="51">
        <v>44932</v>
      </c>
      <c r="C615" s="42">
        <v>4343.2</v>
      </c>
      <c r="D615" s="42">
        <v>5844.6</v>
      </c>
      <c r="E615" s="43">
        <f t="shared" si="9"/>
        <v>10187.799999999999</v>
      </c>
      <c r="F615" s="70"/>
      <c r="G615" s="70"/>
      <c r="H615" s="52"/>
      <c r="I615" s="69"/>
      <c r="J615" s="58"/>
    </row>
    <row r="616" spans="2:10" s="2" customFormat="1" ht="15.5" x14ac:dyDescent="0.35">
      <c r="B616" s="51">
        <v>44939</v>
      </c>
      <c r="C616" s="42">
        <v>4601.2</v>
      </c>
      <c r="D616" s="42">
        <v>5842.4</v>
      </c>
      <c r="E616" s="43">
        <f t="shared" si="9"/>
        <v>10443.599999999999</v>
      </c>
      <c r="F616" s="70"/>
      <c r="G616" s="70"/>
      <c r="H616" s="52"/>
      <c r="I616" s="69"/>
      <c r="J616" s="58"/>
    </row>
    <row r="617" spans="2:10" s="2" customFormat="1" ht="15.5" x14ac:dyDescent="0.35">
      <c r="B617" s="51">
        <v>44946</v>
      </c>
      <c r="C617" s="42">
        <v>3678.4</v>
      </c>
      <c r="D617" s="42">
        <v>5774.8</v>
      </c>
      <c r="E617" s="43">
        <f t="shared" si="9"/>
        <v>9453.2000000000007</v>
      </c>
      <c r="F617" s="70"/>
      <c r="G617" s="70"/>
      <c r="H617" s="52"/>
      <c r="I617" s="69"/>
      <c r="J617" s="58"/>
    </row>
    <row r="618" spans="2:10" s="2" customFormat="1" ht="15.5" x14ac:dyDescent="0.35">
      <c r="B618" s="51">
        <v>44953</v>
      </c>
      <c r="C618" s="42">
        <v>3086.2</v>
      </c>
      <c r="D618" s="42">
        <v>5655.5</v>
      </c>
      <c r="E618" s="43">
        <f t="shared" si="9"/>
        <v>8741.7000000000007</v>
      </c>
      <c r="F618" s="70"/>
      <c r="G618" s="70"/>
      <c r="H618" s="52"/>
      <c r="I618" s="69"/>
      <c r="J618" s="58"/>
    </row>
    <row r="619" spans="2:10" s="2" customFormat="1" ht="15.5" x14ac:dyDescent="0.35">
      <c r="B619" s="51">
        <v>44960</v>
      </c>
      <c r="C619" s="42">
        <v>2916.7</v>
      </c>
      <c r="D619" s="42">
        <v>5622.9</v>
      </c>
      <c r="E619" s="43">
        <f t="shared" si="9"/>
        <v>8539.5999999999985</v>
      </c>
      <c r="F619" s="70"/>
      <c r="G619" s="70"/>
      <c r="H619" s="52"/>
      <c r="I619" s="69"/>
      <c r="J619" s="58"/>
    </row>
    <row r="620" spans="2:10" s="2" customFormat="1" ht="15.5" x14ac:dyDescent="0.35">
      <c r="B620" s="51">
        <v>44967</v>
      </c>
      <c r="C620" s="42">
        <v>3192.9</v>
      </c>
      <c r="D620" s="42">
        <v>5509.3</v>
      </c>
      <c r="E620" s="43">
        <f t="shared" si="9"/>
        <v>8702.2000000000007</v>
      </c>
      <c r="F620" s="70"/>
      <c r="G620" s="70"/>
      <c r="H620" s="52"/>
      <c r="I620" s="69"/>
      <c r="J620" s="58"/>
    </row>
    <row r="621" spans="2:10" s="2" customFormat="1" ht="15.5" x14ac:dyDescent="0.35">
      <c r="B621" s="51">
        <v>44974</v>
      </c>
      <c r="C621" s="42">
        <v>3258.5</v>
      </c>
      <c r="D621" s="42">
        <v>5468</v>
      </c>
      <c r="E621" s="43">
        <f t="shared" si="9"/>
        <v>8726.5</v>
      </c>
      <c r="F621" s="70"/>
      <c r="G621" s="70"/>
      <c r="H621" s="52"/>
      <c r="I621" s="69"/>
      <c r="J621" s="58"/>
    </row>
    <row r="622" spans="2:10" s="2" customFormat="1" ht="15.5" x14ac:dyDescent="0.35">
      <c r="B622" s="51">
        <v>44981</v>
      </c>
      <c r="C622" s="42">
        <v>3814.1</v>
      </c>
      <c r="D622" s="42">
        <v>5453.8</v>
      </c>
      <c r="E622" s="43">
        <f t="shared" si="9"/>
        <v>9267.9</v>
      </c>
      <c r="F622" s="70"/>
      <c r="G622" s="70"/>
      <c r="H622" s="52"/>
      <c r="I622" s="69"/>
      <c r="J622" s="58"/>
    </row>
    <row r="623" spans="2:10" s="2" customFormat="1" ht="15.5" x14ac:dyDescent="0.35">
      <c r="B623" s="51">
        <v>44988</v>
      </c>
      <c r="C623" s="42">
        <v>4301</v>
      </c>
      <c r="D623" s="42">
        <v>5453</v>
      </c>
      <c r="E623" s="43">
        <f t="shared" si="9"/>
        <v>9754</v>
      </c>
      <c r="F623" s="70"/>
      <c r="G623" s="70"/>
      <c r="H623" s="52"/>
      <c r="I623" s="69"/>
      <c r="J623" s="58"/>
    </row>
    <row r="624" spans="2:10" s="2" customFormat="1" ht="15.5" x14ac:dyDescent="0.35">
      <c r="B624" s="51">
        <v>44995</v>
      </c>
      <c r="C624" s="42">
        <v>4319.1000000000004</v>
      </c>
      <c r="D624" s="42">
        <v>5527.7</v>
      </c>
      <c r="E624" s="43">
        <f t="shared" si="9"/>
        <v>9846.7999999999993</v>
      </c>
      <c r="F624" s="70"/>
      <c r="G624" s="70"/>
      <c r="H624" s="52"/>
      <c r="I624" s="69"/>
      <c r="J624" s="58"/>
    </row>
    <row r="625" spans="2:10" s="2" customFormat="1" ht="15.5" x14ac:dyDescent="0.35">
      <c r="B625" s="51">
        <v>45002</v>
      </c>
      <c r="C625" s="42">
        <v>4598.7</v>
      </c>
      <c r="D625" s="42">
        <v>5540.5</v>
      </c>
      <c r="E625" s="43">
        <f t="shared" si="9"/>
        <v>10139.200000000001</v>
      </c>
      <c r="F625" s="70"/>
      <c r="G625" s="70"/>
      <c r="H625" s="52"/>
      <c r="I625" s="69"/>
      <c r="J625" s="58"/>
    </row>
    <row r="626" spans="2:10" s="2" customFormat="1" ht="15.5" x14ac:dyDescent="0.35">
      <c r="B626" s="51">
        <v>45009</v>
      </c>
      <c r="C626" s="42">
        <v>4244.3</v>
      </c>
      <c r="D626" s="42">
        <v>5571.6</v>
      </c>
      <c r="E626" s="43">
        <f t="shared" si="9"/>
        <v>9815.9000000000015</v>
      </c>
      <c r="F626" s="70"/>
      <c r="G626" s="70"/>
      <c r="H626" s="52"/>
      <c r="I626" s="69"/>
      <c r="J626" s="58"/>
    </row>
    <row r="627" spans="2:10" s="2" customFormat="1" ht="17.5" x14ac:dyDescent="0.35">
      <c r="B627" s="51" t="s">
        <v>270</v>
      </c>
      <c r="C627" s="42">
        <v>4207.9000000000005</v>
      </c>
      <c r="D627" s="42">
        <v>4955.6000000000004</v>
      </c>
      <c r="E627" s="43">
        <f t="shared" si="9"/>
        <v>9163.5</v>
      </c>
      <c r="F627" s="70"/>
      <c r="G627" s="69"/>
      <c r="H627" s="69"/>
      <c r="I627" s="69"/>
      <c r="J627" s="69"/>
    </row>
    <row r="628" spans="2:10" s="2" customFormat="1" ht="15.5" x14ac:dyDescent="0.35">
      <c r="B628" s="51">
        <v>45023</v>
      </c>
      <c r="C628" s="42">
        <v>4038.3</v>
      </c>
      <c r="D628" s="42">
        <v>5526.2</v>
      </c>
      <c r="E628" s="43">
        <f t="shared" si="9"/>
        <v>9564.5</v>
      </c>
      <c r="F628" s="70"/>
      <c r="G628" s="69"/>
      <c r="H628" s="69"/>
      <c r="I628" s="69"/>
      <c r="J628" s="69"/>
    </row>
    <row r="629" spans="2:10" s="2" customFormat="1" ht="15.5" x14ac:dyDescent="0.35">
      <c r="B629" s="51">
        <v>45030</v>
      </c>
      <c r="C629" s="42">
        <v>4432.5</v>
      </c>
      <c r="D629" s="42">
        <v>5532.4</v>
      </c>
      <c r="E629" s="43">
        <f t="shared" si="9"/>
        <v>9964.9</v>
      </c>
      <c r="F629" s="70"/>
      <c r="G629" s="69"/>
      <c r="H629" s="69"/>
      <c r="I629" s="70"/>
      <c r="J629" s="69"/>
    </row>
    <row r="630" spans="2:10" s="2" customFormat="1" ht="17.5" x14ac:dyDescent="0.35">
      <c r="B630" s="51" t="s">
        <v>266</v>
      </c>
      <c r="C630" s="42">
        <v>4462.8</v>
      </c>
      <c r="D630" s="42">
        <v>5561.5</v>
      </c>
      <c r="E630" s="43">
        <f t="shared" si="9"/>
        <v>10024.299999999999</v>
      </c>
      <c r="F630" s="70"/>
      <c r="G630" s="69"/>
      <c r="H630" s="69"/>
      <c r="I630" s="70"/>
      <c r="J630" s="69"/>
    </row>
    <row r="631" spans="2:10" s="2" customFormat="1" ht="17.5" x14ac:dyDescent="0.35">
      <c r="B631" s="51" t="s">
        <v>272</v>
      </c>
      <c r="C631" s="42">
        <v>4458.3</v>
      </c>
      <c r="D631" s="42">
        <v>4998.6000000000004</v>
      </c>
      <c r="E631" s="43">
        <f t="shared" si="9"/>
        <v>9456.9000000000015</v>
      </c>
      <c r="F631" s="70"/>
      <c r="G631" s="69"/>
      <c r="H631" s="69"/>
      <c r="I631" s="70"/>
      <c r="J631" s="69"/>
    </row>
    <row r="632" spans="2:10" s="2" customFormat="1" ht="15.5" x14ac:dyDescent="0.35">
      <c r="B632" s="51">
        <v>45051</v>
      </c>
      <c r="C632" s="42">
        <v>4383.3999999999996</v>
      </c>
      <c r="D632" s="42">
        <v>5607</v>
      </c>
      <c r="E632" s="43">
        <f t="shared" si="9"/>
        <v>9990.4</v>
      </c>
      <c r="F632" s="70"/>
      <c r="G632" s="69"/>
      <c r="H632" s="69"/>
      <c r="I632" s="70"/>
      <c r="J632" s="69"/>
    </row>
    <row r="633" spans="2:10" s="2" customFormat="1" ht="15.5" x14ac:dyDescent="0.35">
      <c r="B633" s="51">
        <v>45058</v>
      </c>
      <c r="C633" s="42">
        <v>4311.8999999999996</v>
      </c>
      <c r="D633" s="42">
        <v>5625.6</v>
      </c>
      <c r="E633" s="43">
        <f t="shared" si="9"/>
        <v>9937.5</v>
      </c>
      <c r="F633" s="70"/>
      <c r="G633" s="69"/>
      <c r="H633" s="70"/>
      <c r="I633" s="70"/>
      <c r="J633" s="69"/>
    </row>
    <row r="634" spans="2:10" s="2" customFormat="1" ht="15.5" x14ac:dyDescent="0.35">
      <c r="B634" s="51">
        <v>45065</v>
      </c>
      <c r="C634" s="42">
        <v>4193</v>
      </c>
      <c r="D634" s="42">
        <v>5538.1</v>
      </c>
      <c r="E634" s="43">
        <f t="shared" si="9"/>
        <v>9731.1</v>
      </c>
      <c r="F634" s="70"/>
      <c r="G634" s="69"/>
      <c r="H634" s="70"/>
      <c r="I634" s="70"/>
      <c r="J634" s="69"/>
    </row>
    <row r="635" spans="2:10" s="2" customFormat="1" ht="15.5" x14ac:dyDescent="0.35">
      <c r="B635" s="51">
        <v>45072</v>
      </c>
      <c r="C635" s="42">
        <v>4090.7</v>
      </c>
      <c r="D635" s="42">
        <v>5422.3</v>
      </c>
      <c r="E635" s="43">
        <f t="shared" si="9"/>
        <v>9513</v>
      </c>
      <c r="F635" s="70"/>
      <c r="G635" s="69"/>
      <c r="H635" s="70"/>
      <c r="I635" s="70"/>
      <c r="J635" s="69"/>
    </row>
    <row r="636" spans="2:10" s="2" customFormat="1" ht="15.5" x14ac:dyDescent="0.35">
      <c r="B636" s="51">
        <v>45079</v>
      </c>
      <c r="C636" s="42">
        <v>3912.2</v>
      </c>
      <c r="D636" s="42">
        <v>5422.6</v>
      </c>
      <c r="E636" s="43">
        <f t="shared" si="9"/>
        <v>9334.7999999999993</v>
      </c>
      <c r="F636" s="70"/>
      <c r="G636" s="70"/>
      <c r="H636" s="70"/>
      <c r="I636" s="70"/>
      <c r="J636" s="69"/>
    </row>
    <row r="637" spans="2:10" s="2" customFormat="1" ht="15.5" x14ac:dyDescent="0.35">
      <c r="B637" s="51">
        <v>45086</v>
      </c>
      <c r="C637" s="42">
        <v>4018.7</v>
      </c>
      <c r="D637" s="42">
        <v>5359.5</v>
      </c>
      <c r="E637" s="43">
        <f t="shared" si="9"/>
        <v>9378.2000000000007</v>
      </c>
      <c r="F637" s="70"/>
      <c r="G637" s="70"/>
      <c r="H637" s="70"/>
      <c r="I637" s="70"/>
      <c r="J637" s="69"/>
    </row>
    <row r="638" spans="2:10" s="2" customFormat="1" ht="15.5" x14ac:dyDescent="0.35">
      <c r="B638" s="51">
        <v>45093</v>
      </c>
      <c r="C638" s="42">
        <v>3536.9</v>
      </c>
      <c r="D638" s="42">
        <v>5326.9</v>
      </c>
      <c r="E638" s="43">
        <f t="shared" si="9"/>
        <v>8863.7999999999993</v>
      </c>
      <c r="F638" s="70"/>
      <c r="G638" s="70"/>
      <c r="H638" s="70"/>
      <c r="I638" s="70"/>
      <c r="J638" s="69"/>
    </row>
    <row r="639" spans="2:10" s="2" customFormat="1" ht="15.5" x14ac:dyDescent="0.35">
      <c r="B639" s="51">
        <v>45100</v>
      </c>
      <c r="C639" s="42">
        <v>4069.9</v>
      </c>
      <c r="D639" s="42">
        <v>5270.9</v>
      </c>
      <c r="E639" s="43">
        <f t="shared" si="9"/>
        <v>9340.7999999999993</v>
      </c>
      <c r="F639" s="70"/>
      <c r="G639" s="70"/>
      <c r="H639" s="70"/>
      <c r="I639" s="70"/>
      <c r="J639" s="69"/>
    </row>
    <row r="640" spans="2:10" s="2" customFormat="1" ht="17.5" x14ac:dyDescent="0.35">
      <c r="B640" s="51" t="s">
        <v>274</v>
      </c>
      <c r="C640" s="42">
        <v>4445.1000000000004</v>
      </c>
      <c r="D640" s="42">
        <v>4714.8999999999996</v>
      </c>
      <c r="E640" s="43">
        <f t="shared" si="9"/>
        <v>9160</v>
      </c>
      <c r="F640" s="70"/>
      <c r="G640" s="70"/>
      <c r="H640" s="70"/>
      <c r="I640" s="70"/>
      <c r="J640" s="69"/>
    </row>
    <row r="641" spans="2:10" s="2" customFormat="1" ht="15.5" x14ac:dyDescent="0.35">
      <c r="B641" s="51">
        <v>45114</v>
      </c>
      <c r="C641" s="42">
        <v>4524</v>
      </c>
      <c r="D641" s="42">
        <v>5314.5</v>
      </c>
      <c r="E641" s="43">
        <f t="shared" si="9"/>
        <v>9838.5</v>
      </c>
      <c r="F641" s="70"/>
      <c r="G641" s="70"/>
      <c r="H641" s="70"/>
      <c r="I641" s="70"/>
      <c r="J641" s="69"/>
    </row>
    <row r="642" spans="2:10" s="2" customFormat="1" ht="15.5" x14ac:dyDescent="0.35">
      <c r="B642" s="51">
        <v>45121</v>
      </c>
      <c r="C642" s="42">
        <v>8727.2000000000007</v>
      </c>
      <c r="D642" s="42">
        <v>5338.1</v>
      </c>
      <c r="E642" s="43">
        <f t="shared" si="9"/>
        <v>14065.300000000001</v>
      </c>
      <c r="F642" s="70"/>
      <c r="G642" s="70"/>
      <c r="H642" s="70"/>
      <c r="I642" s="70"/>
      <c r="J642" s="69"/>
    </row>
    <row r="643" spans="2:10" s="2" customFormat="1" ht="15.5" x14ac:dyDescent="0.35">
      <c r="B643" s="51">
        <v>45128</v>
      </c>
      <c r="C643" s="42">
        <v>8186.1</v>
      </c>
      <c r="D643" s="42">
        <v>5348</v>
      </c>
      <c r="E643" s="43">
        <f t="shared" si="9"/>
        <v>13534.1</v>
      </c>
      <c r="F643" s="70"/>
      <c r="G643" s="69"/>
      <c r="H643" s="70"/>
      <c r="I643" s="70"/>
      <c r="J643" s="69"/>
    </row>
    <row r="644" spans="2:10" s="2" customFormat="1" ht="17.5" x14ac:dyDescent="0.35">
      <c r="B644" s="51" t="s">
        <v>277</v>
      </c>
      <c r="C644" s="42">
        <v>8153.8</v>
      </c>
      <c r="D644" s="42">
        <v>5309.9</v>
      </c>
      <c r="E644" s="43">
        <f t="shared" si="9"/>
        <v>13463.7</v>
      </c>
      <c r="F644" s="70"/>
      <c r="G644" s="69"/>
      <c r="H644" s="70"/>
      <c r="I644" s="70"/>
      <c r="J644" s="69"/>
    </row>
    <row r="645" spans="2:10" s="2" customFormat="1" ht="15.5" x14ac:dyDescent="0.35">
      <c r="B645" s="51">
        <v>45142</v>
      </c>
      <c r="C645" s="42">
        <v>8043.4</v>
      </c>
      <c r="D645" s="42">
        <v>5295.7</v>
      </c>
      <c r="E645" s="43">
        <f t="shared" si="9"/>
        <v>13339.099999999999</v>
      </c>
      <c r="F645" s="70"/>
      <c r="G645" s="69"/>
      <c r="H645" s="70"/>
      <c r="I645" s="70"/>
      <c r="J645" s="69"/>
    </row>
    <row r="646" spans="2:10" s="2" customFormat="1" ht="15.5" x14ac:dyDescent="0.35">
      <c r="B646" s="51" t="s">
        <v>278</v>
      </c>
      <c r="C646" s="42">
        <v>8055.3</v>
      </c>
      <c r="D646" s="42">
        <v>5323.7</v>
      </c>
      <c r="E646" s="43">
        <f t="shared" si="9"/>
        <v>13379</v>
      </c>
      <c r="F646" s="70"/>
      <c r="G646" s="69"/>
      <c r="H646" s="70"/>
      <c r="I646" s="70"/>
      <c r="J646" s="69"/>
    </row>
    <row r="647" spans="2:10" s="2" customFormat="1" ht="15.5" x14ac:dyDescent="0.35">
      <c r="B647" s="51" t="s">
        <v>279</v>
      </c>
      <c r="C647" s="42">
        <v>7930.5</v>
      </c>
      <c r="D647" s="42">
        <v>5317.9</v>
      </c>
      <c r="E647" s="43">
        <f t="shared" si="9"/>
        <v>13248.4</v>
      </c>
      <c r="F647" s="70"/>
      <c r="G647" s="69"/>
      <c r="H647" s="70"/>
      <c r="I647" s="70"/>
      <c r="J647" s="69"/>
    </row>
    <row r="648" spans="2:10" s="2" customFormat="1" ht="15.5" x14ac:dyDescent="0.35">
      <c r="B648" s="51" t="s">
        <v>280</v>
      </c>
      <c r="C648" s="42">
        <v>7849.3</v>
      </c>
      <c r="D648" s="42">
        <v>5321.8</v>
      </c>
      <c r="E648" s="43">
        <f t="shared" si="9"/>
        <v>13171.1</v>
      </c>
      <c r="F648" s="70"/>
      <c r="G648" s="70"/>
      <c r="H648" s="70"/>
      <c r="I648" s="70"/>
      <c r="J648" s="69"/>
    </row>
    <row r="649" spans="2:10" s="2" customFormat="1" ht="15.5" x14ac:dyDescent="0.35">
      <c r="B649" s="51" t="s">
        <v>281</v>
      </c>
      <c r="C649" s="42">
        <v>7779.3</v>
      </c>
      <c r="D649" s="42">
        <v>5347.4</v>
      </c>
      <c r="E649" s="43">
        <f t="shared" si="9"/>
        <v>13126.7</v>
      </c>
      <c r="F649" s="70"/>
      <c r="G649" s="70"/>
      <c r="H649" s="70"/>
      <c r="I649" s="70"/>
      <c r="J649" s="69"/>
    </row>
    <row r="650" spans="2:10" s="2" customFormat="1" ht="15.5" x14ac:dyDescent="0.35">
      <c r="B650" s="51" t="s">
        <v>282</v>
      </c>
      <c r="C650" s="42">
        <v>7638.9</v>
      </c>
      <c r="D650" s="42">
        <v>5440.2</v>
      </c>
      <c r="E650" s="43">
        <f t="shared" si="9"/>
        <v>13079.099999999999</v>
      </c>
      <c r="F650" s="70"/>
      <c r="G650" s="70"/>
      <c r="H650" s="70"/>
      <c r="I650" s="70"/>
      <c r="J650" s="69"/>
    </row>
    <row r="651" spans="2:10" s="2" customFormat="1" ht="15.5" x14ac:dyDescent="0.35">
      <c r="B651" s="51" t="s">
        <v>283</v>
      </c>
      <c r="C651" s="42">
        <v>7695.3</v>
      </c>
      <c r="D651" s="42">
        <v>5491.3</v>
      </c>
      <c r="E651" s="43">
        <f t="shared" si="9"/>
        <v>13186.6</v>
      </c>
      <c r="F651" s="70"/>
      <c r="G651" s="70"/>
      <c r="H651" s="70"/>
      <c r="I651" s="70"/>
      <c r="J651" s="69"/>
    </row>
    <row r="652" spans="2:10" s="2" customFormat="1" ht="15.5" x14ac:dyDescent="0.35">
      <c r="B652" s="51">
        <v>45191</v>
      </c>
      <c r="C652" s="42">
        <v>7636.7</v>
      </c>
      <c r="D652" s="42">
        <v>5525.1</v>
      </c>
      <c r="E652" s="43">
        <f t="shared" si="9"/>
        <v>13161.8</v>
      </c>
      <c r="F652" s="70"/>
      <c r="G652" s="70"/>
      <c r="H652" s="70"/>
      <c r="I652" s="70"/>
      <c r="J652" s="69"/>
    </row>
    <row r="653" spans="2:10" s="2" customFormat="1" ht="17.5" x14ac:dyDescent="0.35">
      <c r="B653" s="51" t="s">
        <v>288</v>
      </c>
      <c r="C653" s="42">
        <v>7615.4000000000005</v>
      </c>
      <c r="D653" s="42">
        <v>4777.2999999999993</v>
      </c>
      <c r="E653" s="43">
        <f t="shared" si="9"/>
        <v>12392.7</v>
      </c>
      <c r="F653" s="70"/>
      <c r="G653" s="70"/>
      <c r="H653" s="70"/>
      <c r="I653" s="70"/>
      <c r="J653" s="69"/>
    </row>
    <row r="654" spans="2:10" s="2" customFormat="1" ht="15.5" x14ac:dyDescent="0.35">
      <c r="B654" s="51">
        <v>45205</v>
      </c>
      <c r="C654" s="42">
        <v>7646.7</v>
      </c>
      <c r="D654" s="42">
        <v>5383.4</v>
      </c>
      <c r="E654" s="43">
        <f t="shared" si="9"/>
        <v>13030.099999999999</v>
      </c>
      <c r="F654" s="70"/>
      <c r="G654" s="70"/>
      <c r="H654" s="70"/>
      <c r="I654" s="70"/>
      <c r="J654" s="69"/>
    </row>
    <row r="655" spans="2:10" s="2" customFormat="1" ht="15.5" x14ac:dyDescent="0.35">
      <c r="B655" s="51">
        <v>45212</v>
      </c>
      <c r="C655" s="42">
        <v>7714</v>
      </c>
      <c r="D655" s="42">
        <v>5198.8999999999996</v>
      </c>
      <c r="E655" s="43">
        <f t="shared" si="9"/>
        <v>12912.9</v>
      </c>
      <c r="F655" s="70"/>
      <c r="G655" s="70"/>
      <c r="H655" s="70"/>
      <c r="I655" s="70"/>
      <c r="J655" s="69"/>
    </row>
    <row r="656" spans="2:10" s="2" customFormat="1" ht="15.5" x14ac:dyDescent="0.35">
      <c r="B656" s="51">
        <v>45219</v>
      </c>
      <c r="C656" s="42">
        <v>7494.2</v>
      </c>
      <c r="D656" s="42">
        <v>5161.3999999999996</v>
      </c>
      <c r="E656" s="43">
        <f t="shared" si="9"/>
        <v>12655.599999999999</v>
      </c>
      <c r="F656" s="70"/>
      <c r="G656" s="70"/>
      <c r="H656" s="70"/>
      <c r="I656" s="70"/>
      <c r="J656" s="69"/>
    </row>
    <row r="657" spans="2:10" s="2" customFormat="1" ht="15.5" x14ac:dyDescent="0.35">
      <c r="B657" s="51">
        <v>45226</v>
      </c>
      <c r="C657" s="42">
        <v>7507.8</v>
      </c>
      <c r="D657" s="42">
        <v>5068.8</v>
      </c>
      <c r="E657" s="43">
        <f t="shared" ref="E657:E678" si="10">SUM(C657:D657)</f>
        <v>12576.6</v>
      </c>
      <c r="F657" s="70"/>
      <c r="G657" s="70"/>
      <c r="H657" s="70"/>
      <c r="I657" s="70"/>
      <c r="J657" s="69"/>
    </row>
    <row r="658" spans="2:10" s="2" customFormat="1" ht="15.5" x14ac:dyDescent="0.35">
      <c r="B658" s="51">
        <v>45233</v>
      </c>
      <c r="C658" s="42">
        <v>7511.5</v>
      </c>
      <c r="D658" s="42">
        <v>5102.7</v>
      </c>
      <c r="E658" s="43">
        <f t="shared" si="10"/>
        <v>12614.2</v>
      </c>
      <c r="F658" s="70"/>
      <c r="G658" s="69"/>
      <c r="H658" s="70"/>
      <c r="I658" s="70"/>
      <c r="J658" s="69"/>
    </row>
    <row r="659" spans="2:10" s="2" customFormat="1" ht="15.5" x14ac:dyDescent="0.35">
      <c r="B659" s="51">
        <v>45240</v>
      </c>
      <c r="C659" s="42">
        <v>7396.7</v>
      </c>
      <c r="D659" s="42">
        <v>5138.8</v>
      </c>
      <c r="E659" s="43">
        <f t="shared" si="10"/>
        <v>12535.5</v>
      </c>
      <c r="F659" s="70"/>
      <c r="G659" s="70"/>
      <c r="H659" s="70"/>
      <c r="I659" s="70"/>
      <c r="J659" s="69"/>
    </row>
    <row r="660" spans="2:10" s="2" customFormat="1" ht="15.5" x14ac:dyDescent="0.35">
      <c r="B660" s="51">
        <v>45247</v>
      </c>
      <c r="C660" s="42">
        <v>7180</v>
      </c>
      <c r="D660" s="42">
        <v>5122.3</v>
      </c>
      <c r="E660" s="43">
        <f t="shared" si="10"/>
        <v>12302.3</v>
      </c>
      <c r="F660" s="70"/>
      <c r="G660" s="70"/>
      <c r="H660" s="70"/>
      <c r="I660" s="70"/>
      <c r="J660" s="69"/>
    </row>
    <row r="661" spans="2:10" s="2" customFormat="1" ht="15.5" x14ac:dyDescent="0.35">
      <c r="B661" s="51">
        <v>45254</v>
      </c>
      <c r="C661" s="42">
        <v>7257</v>
      </c>
      <c r="D661" s="42">
        <v>5135.8</v>
      </c>
      <c r="E661" s="43">
        <f t="shared" si="10"/>
        <v>12392.8</v>
      </c>
      <c r="F661" s="70"/>
      <c r="G661" s="70"/>
      <c r="H661" s="70"/>
      <c r="I661" s="70"/>
      <c r="J661" s="69"/>
    </row>
    <row r="662" spans="2:10" s="2" customFormat="1" ht="15.5" x14ac:dyDescent="0.35">
      <c r="B662" s="51">
        <v>45261</v>
      </c>
      <c r="C662" s="42">
        <v>7020.2</v>
      </c>
      <c r="D662" s="42">
        <v>5086.8999999999996</v>
      </c>
      <c r="E662" s="43">
        <f t="shared" si="10"/>
        <v>12107.099999999999</v>
      </c>
      <c r="F662" s="70"/>
      <c r="G662" s="70"/>
      <c r="H662" s="70"/>
      <c r="I662" s="70"/>
      <c r="J662" s="69"/>
    </row>
    <row r="663" spans="2:10" s="2" customFormat="1" ht="15.5" x14ac:dyDescent="0.35">
      <c r="B663" s="51">
        <v>45268</v>
      </c>
      <c r="C663" s="42">
        <v>7040.8</v>
      </c>
      <c r="D663" s="42">
        <v>5165.6000000000004</v>
      </c>
      <c r="E663" s="43">
        <f t="shared" si="10"/>
        <v>12206.400000000001</v>
      </c>
      <c r="F663" s="70"/>
      <c r="G663" s="70"/>
      <c r="H663" s="70"/>
      <c r="I663" s="70"/>
      <c r="J663" s="69"/>
    </row>
    <row r="664" spans="2:10" s="2" customFormat="1" ht="15.5" x14ac:dyDescent="0.35">
      <c r="B664" s="51">
        <v>45275</v>
      </c>
      <c r="C664" s="42">
        <v>6904.8</v>
      </c>
      <c r="D664" s="42">
        <v>5163.6000000000004</v>
      </c>
      <c r="E664" s="43">
        <f t="shared" si="10"/>
        <v>12068.400000000001</v>
      </c>
      <c r="F664" s="70"/>
      <c r="G664" s="70"/>
      <c r="H664" s="70"/>
      <c r="I664" s="70"/>
      <c r="J664" s="69"/>
    </row>
    <row r="665" spans="2:10" s="2" customFormat="1" ht="15.5" x14ac:dyDescent="0.35">
      <c r="B665" s="51">
        <v>45282</v>
      </c>
      <c r="C665" s="42">
        <v>7757.1</v>
      </c>
      <c r="D665" s="42">
        <v>5098.6000000000004</v>
      </c>
      <c r="E665" s="43">
        <f t="shared" si="10"/>
        <v>12855.7</v>
      </c>
      <c r="F665" s="70"/>
      <c r="G665" s="70"/>
      <c r="H665" s="70"/>
      <c r="I665" s="70"/>
      <c r="J665" s="69"/>
    </row>
    <row r="666" spans="2:10" s="2" customFormat="1" ht="17.5" x14ac:dyDescent="0.35">
      <c r="B666" s="51" t="s">
        <v>293</v>
      </c>
      <c r="C666" s="42">
        <v>8233.4</v>
      </c>
      <c r="D666" s="42">
        <v>4439.8</v>
      </c>
      <c r="E666" s="43">
        <f t="shared" si="10"/>
        <v>12673.2</v>
      </c>
      <c r="F666" s="70"/>
      <c r="G666" s="70"/>
      <c r="H666" s="70"/>
      <c r="I666" s="70"/>
      <c r="J666" s="69"/>
    </row>
    <row r="667" spans="2:10" s="2" customFormat="1" ht="15.5" x14ac:dyDescent="0.35">
      <c r="B667" s="51">
        <v>45296</v>
      </c>
      <c r="C667" s="42">
        <v>8154.8</v>
      </c>
      <c r="D667" s="42">
        <v>5101.8</v>
      </c>
      <c r="E667" s="43">
        <f t="shared" si="10"/>
        <v>13256.6</v>
      </c>
      <c r="F667" s="70"/>
      <c r="G667" s="70"/>
      <c r="H667" s="70"/>
      <c r="I667" s="70"/>
      <c r="J667" s="69"/>
    </row>
    <row r="668" spans="2:10" s="2" customFormat="1" ht="15.5" x14ac:dyDescent="0.35">
      <c r="B668" s="51">
        <v>45303</v>
      </c>
      <c r="C668" s="42">
        <v>8027.4</v>
      </c>
      <c r="D668" s="42">
        <v>5117.7</v>
      </c>
      <c r="E668" s="43">
        <f t="shared" si="10"/>
        <v>13145.099999999999</v>
      </c>
      <c r="F668" s="70"/>
      <c r="G668" s="70"/>
      <c r="H668" s="70"/>
      <c r="I668" s="70"/>
      <c r="J668" s="69"/>
    </row>
    <row r="669" spans="2:10" s="2" customFormat="1" ht="15.5" x14ac:dyDescent="0.35">
      <c r="B669" s="51">
        <v>45310</v>
      </c>
      <c r="C669" s="42">
        <v>8270.5</v>
      </c>
      <c r="D669" s="42">
        <v>5070.8999999999996</v>
      </c>
      <c r="E669" s="43">
        <f t="shared" si="10"/>
        <v>13341.4</v>
      </c>
      <c r="F669" s="70"/>
      <c r="G669" s="69"/>
      <c r="H669" s="70"/>
      <c r="I669" s="70"/>
      <c r="J669" s="69"/>
    </row>
    <row r="670" spans="2:10" s="2" customFormat="1" ht="15.5" x14ac:dyDescent="0.35">
      <c r="B670" s="51">
        <v>45317</v>
      </c>
      <c r="C670" s="42">
        <v>8216.5</v>
      </c>
      <c r="D670" s="42">
        <v>5046</v>
      </c>
      <c r="E670" s="43">
        <f t="shared" si="10"/>
        <v>13262.5</v>
      </c>
      <c r="F670" s="70"/>
      <c r="G670" s="69"/>
      <c r="H670" s="70"/>
      <c r="I670" s="70"/>
      <c r="J670" s="69"/>
    </row>
    <row r="671" spans="2:10" s="2" customFormat="1" ht="15.5" x14ac:dyDescent="0.35">
      <c r="B671" s="51">
        <v>45324</v>
      </c>
      <c r="C671" s="42">
        <v>8044</v>
      </c>
      <c r="D671" s="42">
        <v>5053.6000000000004</v>
      </c>
      <c r="E671" s="43">
        <f t="shared" si="10"/>
        <v>13097.6</v>
      </c>
      <c r="F671" s="70"/>
      <c r="G671" s="70"/>
      <c r="H671" s="70"/>
      <c r="I671" s="70"/>
      <c r="J671" s="69"/>
    </row>
    <row r="672" spans="2:10" s="2" customFormat="1" ht="15.5" x14ac:dyDescent="0.35">
      <c r="B672" s="51">
        <v>45331</v>
      </c>
      <c r="C672" s="42">
        <v>8056.5</v>
      </c>
      <c r="D672" s="42">
        <v>5092.6000000000004</v>
      </c>
      <c r="E672" s="43">
        <f t="shared" si="10"/>
        <v>13149.1</v>
      </c>
      <c r="F672" s="70"/>
      <c r="G672" s="70"/>
      <c r="H672" s="70"/>
      <c r="I672" s="70"/>
      <c r="J672" s="69"/>
    </row>
    <row r="673" spans="2:10" s="2" customFormat="1" ht="15.5" x14ac:dyDescent="0.35">
      <c r="B673" s="51">
        <v>45338</v>
      </c>
      <c r="C673" s="42">
        <v>8012.8</v>
      </c>
      <c r="D673" s="42">
        <v>5085</v>
      </c>
      <c r="E673" s="43">
        <f t="shared" si="10"/>
        <v>13097.8</v>
      </c>
      <c r="F673" s="70"/>
      <c r="G673" s="70"/>
      <c r="H673" s="70"/>
      <c r="I673" s="70"/>
      <c r="J673" s="69"/>
    </row>
    <row r="674" spans="2:10" s="2" customFormat="1" ht="15.5" x14ac:dyDescent="0.35">
      <c r="B674" s="51">
        <v>45345</v>
      </c>
      <c r="C674" s="42">
        <v>7949.6</v>
      </c>
      <c r="D674" s="42">
        <v>5088.8999999999996</v>
      </c>
      <c r="E674" s="43">
        <f t="shared" si="10"/>
        <v>13038.5</v>
      </c>
      <c r="F674" s="70"/>
      <c r="G674" s="70"/>
      <c r="H674" s="70"/>
      <c r="I674" s="70"/>
      <c r="J674" s="69"/>
    </row>
    <row r="675" spans="2:10" s="2" customFormat="1" ht="15.5" x14ac:dyDescent="0.35">
      <c r="B675" s="51">
        <v>45352</v>
      </c>
      <c r="C675" s="42">
        <v>7895.7</v>
      </c>
      <c r="D675" s="42">
        <v>5124.3</v>
      </c>
      <c r="E675" s="43">
        <f t="shared" si="10"/>
        <v>13020</v>
      </c>
      <c r="F675" s="70"/>
      <c r="G675" s="70"/>
      <c r="H675" s="70"/>
      <c r="I675" s="70"/>
      <c r="J675" s="69"/>
    </row>
    <row r="676" spans="2:10" s="2" customFormat="1" ht="15.5" x14ac:dyDescent="0.35">
      <c r="B676" s="51">
        <v>45359</v>
      </c>
      <c r="C676" s="42">
        <v>7912.9</v>
      </c>
      <c r="D676" s="42">
        <v>5238.3999999999996</v>
      </c>
      <c r="E676" s="43">
        <f t="shared" si="10"/>
        <v>13151.3</v>
      </c>
      <c r="F676" s="70"/>
      <c r="G676" s="70"/>
      <c r="H676" s="70"/>
      <c r="I676" s="70"/>
      <c r="J676" s="69"/>
    </row>
    <row r="677" spans="2:10" s="2" customFormat="1" ht="15.5" x14ac:dyDescent="0.35">
      <c r="B677" s="51">
        <v>45366</v>
      </c>
      <c r="C677" s="42">
        <v>8017.9</v>
      </c>
      <c r="D677" s="42">
        <v>5372.8</v>
      </c>
      <c r="E677" s="43">
        <f t="shared" si="10"/>
        <v>13390.7</v>
      </c>
      <c r="F677" s="70"/>
      <c r="G677" s="70"/>
      <c r="H677" s="70"/>
      <c r="I677" s="70"/>
      <c r="J677" s="69"/>
    </row>
    <row r="678" spans="2:10" s="2" customFormat="1" ht="15.5" x14ac:dyDescent="0.35">
      <c r="B678" s="51">
        <v>45373</v>
      </c>
      <c r="C678" s="42">
        <v>8021.9</v>
      </c>
      <c r="D678" s="42">
        <v>5405.7</v>
      </c>
      <c r="E678" s="43">
        <f t="shared" si="10"/>
        <v>13427.599999999999</v>
      </c>
      <c r="F678" s="70"/>
      <c r="G678" s="70"/>
      <c r="H678" s="70"/>
      <c r="I678" s="70"/>
      <c r="J678" s="69"/>
    </row>
    <row r="679" spans="2:10" s="2" customFormat="1" ht="15.5" x14ac:dyDescent="0.35">
      <c r="B679" s="51">
        <f>B678+7</f>
        <v>45380</v>
      </c>
      <c r="C679" s="42">
        <v>8040.4</v>
      </c>
      <c r="D679" s="42">
        <v>4718.8999999999996</v>
      </c>
      <c r="E679" s="43">
        <f t="shared" ref="E679:E687" si="11">SUM(C679:D679)</f>
        <v>12759.3</v>
      </c>
      <c r="F679" s="70"/>
      <c r="G679" s="70"/>
      <c r="H679" s="70"/>
      <c r="I679" s="70"/>
      <c r="J679" s="69"/>
    </row>
    <row r="680" spans="2:10" s="2" customFormat="1" ht="15.5" x14ac:dyDescent="0.35">
      <c r="B680" s="51">
        <v>45387</v>
      </c>
      <c r="C680" s="42">
        <v>8040.3</v>
      </c>
      <c r="D680" s="42">
        <v>5401.4</v>
      </c>
      <c r="E680" s="43">
        <f t="shared" si="11"/>
        <v>13441.7</v>
      </c>
      <c r="F680" s="70"/>
      <c r="G680" s="70"/>
      <c r="H680" s="70"/>
      <c r="I680" s="70"/>
      <c r="J680" s="69"/>
    </row>
    <row r="681" spans="2:10" s="2" customFormat="1" ht="15.5" x14ac:dyDescent="0.35">
      <c r="B681" s="51">
        <v>45394</v>
      </c>
      <c r="C681" s="42">
        <v>8054.7</v>
      </c>
      <c r="D681" s="42">
        <v>5319</v>
      </c>
      <c r="E681" s="43">
        <f t="shared" si="11"/>
        <v>13373.7</v>
      </c>
      <c r="F681" s="70"/>
      <c r="G681" s="70"/>
      <c r="H681" s="70"/>
      <c r="I681" s="70"/>
      <c r="J681" s="69"/>
    </row>
    <row r="682" spans="2:10" s="2" customFormat="1" ht="15.5" x14ac:dyDescent="0.35">
      <c r="B682" s="51">
        <f>B681+7</f>
        <v>45401</v>
      </c>
      <c r="C682" s="42">
        <v>7981.2</v>
      </c>
      <c r="D682" s="42">
        <v>5299.3</v>
      </c>
      <c r="E682" s="43">
        <f t="shared" si="11"/>
        <v>13280.5</v>
      </c>
      <c r="F682" s="70"/>
      <c r="G682" s="70"/>
      <c r="H682" s="70"/>
      <c r="I682" s="70"/>
      <c r="J682" s="69"/>
    </row>
    <row r="683" spans="2:10" s="2" customFormat="1" ht="15.5" x14ac:dyDescent="0.35">
      <c r="B683" s="51">
        <v>45408</v>
      </c>
      <c r="C683" s="42">
        <v>8006</v>
      </c>
      <c r="D683" s="42">
        <v>5310</v>
      </c>
      <c r="E683" s="43">
        <f t="shared" si="11"/>
        <v>13316</v>
      </c>
      <c r="F683" s="70"/>
      <c r="G683" s="70"/>
      <c r="H683" s="70"/>
      <c r="I683" s="70"/>
      <c r="J683" s="69"/>
    </row>
    <row r="684" spans="2:10" s="2" customFormat="1" ht="15.5" x14ac:dyDescent="0.35">
      <c r="B684" s="51">
        <f>B683+7</f>
        <v>45415</v>
      </c>
      <c r="C684" s="42">
        <v>9120.2999999999993</v>
      </c>
      <c r="D684" s="42">
        <v>5338.6</v>
      </c>
      <c r="E684" s="43">
        <f t="shared" si="11"/>
        <v>14458.9</v>
      </c>
      <c r="F684" s="70"/>
      <c r="G684" s="70"/>
      <c r="H684" s="70"/>
      <c r="I684" s="70"/>
      <c r="J684" s="69"/>
    </row>
    <row r="685" spans="2:10" s="2" customFormat="1" ht="15.5" x14ac:dyDescent="0.35">
      <c r="B685" s="51">
        <f>B684+7</f>
        <v>45422</v>
      </c>
      <c r="C685" s="42">
        <v>9135.5</v>
      </c>
      <c r="D685" s="42">
        <v>5490.9</v>
      </c>
      <c r="E685" s="43">
        <f t="shared" si="11"/>
        <v>14626.4</v>
      </c>
      <c r="F685" s="70"/>
      <c r="G685" s="70"/>
      <c r="H685" s="70"/>
      <c r="I685" s="70"/>
      <c r="J685" s="69"/>
    </row>
    <row r="686" spans="2:10" s="2" customFormat="1" ht="15.5" x14ac:dyDescent="0.35">
      <c r="B686" s="51">
        <f>B685+7</f>
        <v>45429</v>
      </c>
      <c r="C686" s="42">
        <v>9157</v>
      </c>
      <c r="D686" s="42">
        <v>5428.4</v>
      </c>
      <c r="E686" s="43">
        <f t="shared" si="11"/>
        <v>14585.4</v>
      </c>
      <c r="F686" s="69"/>
      <c r="G686" s="70"/>
      <c r="H686" s="70"/>
      <c r="I686" s="70"/>
      <c r="J686" s="69"/>
    </row>
    <row r="687" spans="2:10" s="2" customFormat="1" ht="15.5" x14ac:dyDescent="0.35">
      <c r="B687" s="51">
        <v>45436</v>
      </c>
      <c r="C687" s="42">
        <v>9093.7000000000007</v>
      </c>
      <c r="D687" s="42">
        <v>5221.7</v>
      </c>
      <c r="E687" s="43">
        <f t="shared" si="11"/>
        <v>14315.400000000001</v>
      </c>
      <c r="F687" s="69"/>
      <c r="G687" s="70"/>
      <c r="H687" s="70"/>
      <c r="I687" s="70"/>
      <c r="J687" s="69"/>
    </row>
    <row r="688" spans="2:10" s="2" customFormat="1" ht="15.5" x14ac:dyDescent="0.35">
      <c r="B688" s="51">
        <f t="shared" ref="B688:B695" si="12">B687+7</f>
        <v>45443</v>
      </c>
      <c r="C688" s="42">
        <v>9109.5</v>
      </c>
      <c r="D688" s="42">
        <v>4541.3</v>
      </c>
      <c r="E688" s="43">
        <f t="shared" ref="E688:E700" si="13">SUM(C688:D688)</f>
        <v>13650.8</v>
      </c>
      <c r="F688" s="70"/>
      <c r="G688" s="70"/>
      <c r="H688" s="70"/>
      <c r="I688" s="70"/>
      <c r="J688" s="69"/>
    </row>
    <row r="689" spans="2:10" s="2" customFormat="1" ht="15.5" x14ac:dyDescent="0.35">
      <c r="B689" s="51">
        <f t="shared" si="12"/>
        <v>45450</v>
      </c>
      <c r="C689" s="42">
        <v>9103.2999999999993</v>
      </c>
      <c r="D689" s="42">
        <v>5280.5</v>
      </c>
      <c r="E689" s="43">
        <f t="shared" si="13"/>
        <v>14383.8</v>
      </c>
      <c r="F689" s="70"/>
      <c r="G689" s="70"/>
      <c r="H689" s="70"/>
      <c r="I689" s="70"/>
      <c r="J689" s="69"/>
    </row>
    <row r="690" spans="2:10" s="2" customFormat="1" ht="15.5" x14ac:dyDescent="0.35">
      <c r="B690" s="51">
        <f t="shared" si="12"/>
        <v>45457</v>
      </c>
      <c r="C690" s="42">
        <v>9134.7000000000007</v>
      </c>
      <c r="D690" s="42">
        <v>5279.9</v>
      </c>
      <c r="E690" s="43">
        <f t="shared" si="13"/>
        <v>14414.6</v>
      </c>
      <c r="F690" s="70"/>
      <c r="G690" s="70"/>
      <c r="H690" s="70"/>
      <c r="I690" s="70"/>
      <c r="J690" s="69"/>
    </row>
    <row r="691" spans="2:10" s="2" customFormat="1" ht="15.5" x14ac:dyDescent="0.35">
      <c r="B691" s="51">
        <f t="shared" si="12"/>
        <v>45464</v>
      </c>
      <c r="C691" s="42">
        <v>8895.7999999999993</v>
      </c>
      <c r="D691" s="42">
        <v>5311.5</v>
      </c>
      <c r="E691" s="43">
        <f t="shared" si="13"/>
        <v>14207.3</v>
      </c>
      <c r="F691" s="70"/>
      <c r="G691" s="70"/>
      <c r="H691" s="70"/>
      <c r="I691" s="70"/>
      <c r="J691" s="69"/>
    </row>
    <row r="692" spans="2:10" s="2" customFormat="1" ht="15.5" x14ac:dyDescent="0.35">
      <c r="B692" s="51">
        <f t="shared" si="12"/>
        <v>45471</v>
      </c>
      <c r="C692" s="42">
        <v>9389.6</v>
      </c>
      <c r="D692" s="42">
        <v>4606.6000000000004</v>
      </c>
      <c r="E692" s="43">
        <f t="shared" si="13"/>
        <v>13996.2</v>
      </c>
      <c r="F692" s="70"/>
      <c r="G692" s="70"/>
      <c r="H692" s="70"/>
      <c r="I692" s="70"/>
      <c r="J692" s="69"/>
    </row>
    <row r="693" spans="2:10" s="2" customFormat="1" ht="15.5" x14ac:dyDescent="0.35">
      <c r="B693" s="51">
        <f t="shared" si="12"/>
        <v>45478</v>
      </c>
      <c r="C693" s="42">
        <v>9405.1</v>
      </c>
      <c r="D693" s="42">
        <v>5239.6000000000004</v>
      </c>
      <c r="E693" s="43">
        <f t="shared" si="13"/>
        <v>14644.7</v>
      </c>
      <c r="F693" s="70"/>
      <c r="G693" s="70"/>
      <c r="H693" s="70"/>
      <c r="I693" s="70"/>
      <c r="J693" s="69"/>
    </row>
    <row r="694" spans="2:10" s="2" customFormat="1" ht="15.5" x14ac:dyDescent="0.35">
      <c r="B694" s="51">
        <f t="shared" si="12"/>
        <v>45485</v>
      </c>
      <c r="C694" s="42">
        <v>9423.7000000000007</v>
      </c>
      <c r="D694" s="42">
        <v>5279.8</v>
      </c>
      <c r="E694" s="43">
        <f t="shared" si="13"/>
        <v>14703.5</v>
      </c>
      <c r="F694" s="70"/>
      <c r="G694" s="70"/>
      <c r="H694" s="70"/>
      <c r="I694" s="70"/>
      <c r="J694" s="69"/>
    </row>
    <row r="695" spans="2:10" s="2" customFormat="1" ht="15.5" x14ac:dyDescent="0.35">
      <c r="B695" s="51">
        <f t="shared" si="12"/>
        <v>45492</v>
      </c>
      <c r="C695" s="42">
        <v>9027.2000000000007</v>
      </c>
      <c r="D695" s="42">
        <v>5308.2</v>
      </c>
      <c r="E695" s="43">
        <f t="shared" si="13"/>
        <v>14335.400000000001</v>
      </c>
      <c r="F695" s="70"/>
      <c r="G695" s="70"/>
      <c r="H695" s="70"/>
      <c r="I695" s="70"/>
      <c r="J695" s="69"/>
    </row>
    <row r="696" spans="2:10" s="2" customFormat="1" ht="15.5" x14ac:dyDescent="0.35">
      <c r="B696" s="51">
        <v>45499</v>
      </c>
      <c r="C696" s="42">
        <v>9102.2000000000007</v>
      </c>
      <c r="D696" s="42">
        <v>5289.5</v>
      </c>
      <c r="E696" s="43">
        <f t="shared" si="13"/>
        <v>14391.7</v>
      </c>
      <c r="F696" s="70"/>
      <c r="G696" s="70"/>
      <c r="H696" s="70"/>
      <c r="I696" s="70"/>
      <c r="J696" s="69"/>
    </row>
    <row r="697" spans="2:10" s="2" customFormat="1" ht="15.5" x14ac:dyDescent="0.35">
      <c r="B697" s="51">
        <f t="shared" ref="B697:B730" si="14">B696+7</f>
        <v>45506</v>
      </c>
      <c r="C697" s="42">
        <v>9153.2999999999993</v>
      </c>
      <c r="D697" s="42">
        <v>5318.6</v>
      </c>
      <c r="E697" s="43">
        <f t="shared" si="13"/>
        <v>14471.9</v>
      </c>
      <c r="F697" s="70"/>
      <c r="G697" s="70"/>
      <c r="H697" s="70"/>
      <c r="I697" s="70"/>
      <c r="J697" s="69"/>
    </row>
    <row r="698" spans="2:10" s="2" customFormat="1" ht="15.5" x14ac:dyDescent="0.35">
      <c r="B698" s="51">
        <f t="shared" si="14"/>
        <v>45513</v>
      </c>
      <c r="C698" s="42">
        <v>9272.6</v>
      </c>
      <c r="D698" s="42">
        <v>5372.6</v>
      </c>
      <c r="E698" s="43">
        <f t="shared" si="13"/>
        <v>14645.2</v>
      </c>
      <c r="F698" s="70"/>
      <c r="G698" s="70"/>
      <c r="H698" s="70"/>
      <c r="I698" s="70"/>
      <c r="J698" s="69"/>
    </row>
    <row r="699" spans="2:10" s="2" customFormat="1" ht="15.5" x14ac:dyDescent="0.35">
      <c r="B699" s="51">
        <f t="shared" si="14"/>
        <v>45520</v>
      </c>
      <c r="C699" s="42">
        <v>9291.7999999999993</v>
      </c>
      <c r="D699" s="42">
        <v>5375.6</v>
      </c>
      <c r="E699" s="43">
        <f t="shared" si="13"/>
        <v>14667.4</v>
      </c>
      <c r="F699" s="70"/>
      <c r="G699" s="70"/>
      <c r="H699" s="70"/>
      <c r="I699" s="70"/>
      <c r="J699" s="69"/>
    </row>
    <row r="700" spans="2:10" s="2" customFormat="1" ht="15.5" x14ac:dyDescent="0.35">
      <c r="B700" s="51">
        <f t="shared" si="14"/>
        <v>45527</v>
      </c>
      <c r="C700" s="42">
        <v>9403.4</v>
      </c>
      <c r="D700" s="42">
        <v>5372.9</v>
      </c>
      <c r="E700" s="43">
        <f t="shared" si="13"/>
        <v>14776.3</v>
      </c>
      <c r="F700" s="70"/>
      <c r="G700" s="70"/>
      <c r="H700" s="70"/>
      <c r="I700" s="70"/>
      <c r="J700" s="69"/>
    </row>
    <row r="701" spans="2:10" s="2" customFormat="1" ht="15.5" x14ac:dyDescent="0.35">
      <c r="B701" s="51" t="s">
        <v>306</v>
      </c>
      <c r="C701" s="42">
        <v>9436.8000000000011</v>
      </c>
      <c r="D701" s="42">
        <v>4737.2999999999993</v>
      </c>
      <c r="E701" s="43">
        <f t="shared" ref="E701:E709" si="15">SUM(C701:D701)</f>
        <v>14174.1</v>
      </c>
      <c r="F701" s="70"/>
      <c r="G701" s="70"/>
      <c r="H701" s="70"/>
      <c r="I701" s="70"/>
      <c r="J701" s="69"/>
    </row>
    <row r="702" spans="2:10" s="2" customFormat="1" ht="15.5" x14ac:dyDescent="0.35">
      <c r="B702" s="51">
        <v>45541</v>
      </c>
      <c r="C702" s="42">
        <v>9466.6</v>
      </c>
      <c r="D702" s="42">
        <v>5329.5</v>
      </c>
      <c r="E702" s="43">
        <f t="shared" si="15"/>
        <v>14796.1</v>
      </c>
      <c r="F702" s="70"/>
      <c r="G702" s="70"/>
      <c r="H702" s="70"/>
      <c r="I702" s="70"/>
      <c r="J702" s="69"/>
    </row>
    <row r="703" spans="2:10" s="2" customFormat="1" ht="15.5" x14ac:dyDescent="0.35">
      <c r="B703" s="51">
        <f t="shared" si="14"/>
        <v>45548</v>
      </c>
      <c r="C703" s="42">
        <v>9509.6</v>
      </c>
      <c r="D703" s="42">
        <v>5316.9</v>
      </c>
      <c r="E703" s="43">
        <f t="shared" si="15"/>
        <v>14826.5</v>
      </c>
      <c r="F703" s="70"/>
      <c r="G703" s="70"/>
      <c r="H703" s="70"/>
      <c r="I703" s="70"/>
      <c r="J703" s="69"/>
    </row>
    <row r="704" spans="2:10" s="2" customFormat="1" ht="15.5" x14ac:dyDescent="0.35">
      <c r="B704" s="51">
        <f t="shared" si="14"/>
        <v>45555</v>
      </c>
      <c r="C704" s="42">
        <v>9533.6</v>
      </c>
      <c r="D704" s="42">
        <v>5339.5</v>
      </c>
      <c r="E704" s="43">
        <f t="shared" si="15"/>
        <v>14873.1</v>
      </c>
      <c r="F704" s="70"/>
      <c r="G704" s="70"/>
      <c r="H704" s="70"/>
      <c r="I704" s="70"/>
      <c r="J704" s="69"/>
    </row>
    <row r="705" spans="2:10" s="2" customFormat="1" ht="15.5" x14ac:dyDescent="0.35">
      <c r="B705" s="51">
        <f t="shared" si="14"/>
        <v>45562</v>
      </c>
      <c r="C705" s="42">
        <v>10701.7</v>
      </c>
      <c r="D705" s="42">
        <v>5281.2</v>
      </c>
      <c r="E705" s="43">
        <f t="shared" si="15"/>
        <v>15982.900000000001</v>
      </c>
      <c r="F705" s="70"/>
      <c r="G705" s="70"/>
      <c r="H705" s="70"/>
      <c r="I705" s="70"/>
      <c r="J705" s="69"/>
    </row>
    <row r="706" spans="2:10" s="2" customFormat="1" ht="15.5" x14ac:dyDescent="0.35">
      <c r="B706" s="51">
        <f t="shared" si="14"/>
        <v>45569</v>
      </c>
      <c r="C706" s="42">
        <v>10808</v>
      </c>
      <c r="D706" s="42">
        <v>5239</v>
      </c>
      <c r="E706" s="43">
        <f t="shared" si="15"/>
        <v>16047</v>
      </c>
      <c r="F706" s="70"/>
      <c r="G706" s="70"/>
      <c r="H706" s="70"/>
      <c r="I706" s="70"/>
      <c r="J706" s="69"/>
    </row>
    <row r="707" spans="2:10" s="2" customFormat="1" ht="15.5" x14ac:dyDescent="0.35">
      <c r="B707" s="51">
        <f t="shared" si="14"/>
        <v>45576</v>
      </c>
      <c r="C707" s="42">
        <v>11022.7</v>
      </c>
      <c r="D707" s="42">
        <v>5088.6000000000004</v>
      </c>
      <c r="E707" s="43">
        <f t="shared" si="15"/>
        <v>16111.300000000001</v>
      </c>
      <c r="F707" s="70"/>
      <c r="G707" s="70"/>
      <c r="H707" s="70"/>
      <c r="I707" s="70"/>
      <c r="J707" s="69"/>
    </row>
    <row r="708" spans="2:10" s="2" customFormat="1" ht="15.5" x14ac:dyDescent="0.35">
      <c r="B708" s="51">
        <f t="shared" si="14"/>
        <v>45583</v>
      </c>
      <c r="C708" s="42">
        <v>11040.7</v>
      </c>
      <c r="D708" s="42">
        <v>4976.3999999999996</v>
      </c>
      <c r="E708" s="43">
        <f t="shared" si="15"/>
        <v>16017.1</v>
      </c>
      <c r="F708" s="70"/>
      <c r="G708" s="70"/>
      <c r="H708" s="70"/>
      <c r="I708" s="70"/>
      <c r="J708" s="69"/>
    </row>
    <row r="709" spans="2:10" s="2" customFormat="1" ht="15.5" x14ac:dyDescent="0.35">
      <c r="B709" s="51">
        <f t="shared" si="14"/>
        <v>45590</v>
      </c>
      <c r="C709" s="42">
        <v>11156.4</v>
      </c>
      <c r="D709" s="42">
        <v>4892.6000000000004</v>
      </c>
      <c r="E709" s="43">
        <f t="shared" si="15"/>
        <v>16049</v>
      </c>
      <c r="F709" s="70"/>
      <c r="G709" s="70"/>
      <c r="H709" s="70"/>
      <c r="I709" s="70"/>
      <c r="J709" s="69"/>
    </row>
    <row r="710" spans="2:10" s="2" customFormat="1" ht="15.5" x14ac:dyDescent="0.35">
      <c r="B710" s="51">
        <f t="shared" si="14"/>
        <v>45597</v>
      </c>
      <c r="C710" s="42">
        <v>11174.6</v>
      </c>
      <c r="D710" s="42">
        <v>4757.2</v>
      </c>
      <c r="E710" s="43">
        <f t="shared" ref="E710:E731" si="16">SUM(C710:D710)</f>
        <v>15931.8</v>
      </c>
      <c r="F710" s="70"/>
      <c r="G710" s="70"/>
      <c r="H710" s="70"/>
      <c r="I710" s="70"/>
      <c r="J710" s="69"/>
    </row>
    <row r="711" spans="2:10" s="2" customFormat="1" ht="15.5" x14ac:dyDescent="0.35">
      <c r="B711" s="51">
        <f t="shared" si="14"/>
        <v>45604</v>
      </c>
      <c r="C711" s="42">
        <v>11258.6</v>
      </c>
      <c r="D711" s="42">
        <v>4706.8999999999996</v>
      </c>
      <c r="E711" s="43">
        <f t="shared" si="16"/>
        <v>15965.5</v>
      </c>
      <c r="F711" s="70"/>
      <c r="G711" s="70"/>
      <c r="H711" s="70"/>
      <c r="I711" s="70"/>
      <c r="J711" s="69"/>
    </row>
    <row r="712" spans="2:10" s="2" customFormat="1" ht="15.5" x14ac:dyDescent="0.35">
      <c r="B712" s="51">
        <f t="shared" si="14"/>
        <v>45611</v>
      </c>
      <c r="C712" s="42">
        <v>11288</v>
      </c>
      <c r="D712" s="42">
        <v>4679.7</v>
      </c>
      <c r="E712" s="43">
        <f t="shared" si="16"/>
        <v>15967.7</v>
      </c>
      <c r="F712" s="70"/>
      <c r="G712" s="70"/>
      <c r="H712" s="70"/>
      <c r="I712" s="70"/>
      <c r="J712" s="69"/>
    </row>
    <row r="713" spans="2:10" s="2" customFormat="1" ht="15.5" x14ac:dyDescent="0.35">
      <c r="B713" s="51">
        <f t="shared" si="14"/>
        <v>45618</v>
      </c>
      <c r="C713" s="42">
        <v>11418.5</v>
      </c>
      <c r="D713" s="42">
        <v>4657.7</v>
      </c>
      <c r="E713" s="43">
        <f t="shared" si="16"/>
        <v>16076.2</v>
      </c>
      <c r="F713" s="70"/>
      <c r="G713" s="70"/>
      <c r="H713" s="70"/>
      <c r="I713" s="70"/>
      <c r="J713" s="69"/>
    </row>
    <row r="714" spans="2:10" s="2" customFormat="1" ht="15.5" x14ac:dyDescent="0.35">
      <c r="B714" s="51">
        <f t="shared" si="14"/>
        <v>45625</v>
      </c>
      <c r="C714" s="42">
        <v>12037.9</v>
      </c>
      <c r="D714" s="42">
        <v>4090.5999999999995</v>
      </c>
      <c r="E714" s="43">
        <f t="shared" si="16"/>
        <v>16128.5</v>
      </c>
      <c r="F714" s="70"/>
      <c r="G714" s="70"/>
      <c r="H714" s="70"/>
      <c r="I714" s="70"/>
      <c r="J714" s="69"/>
    </row>
    <row r="715" spans="2:10" s="2" customFormat="1" ht="15.5" x14ac:dyDescent="0.35">
      <c r="B715" s="51">
        <f t="shared" si="14"/>
        <v>45632</v>
      </c>
      <c r="C715" s="42">
        <v>12050.8</v>
      </c>
      <c r="D715" s="42">
        <v>4550.1000000000004</v>
      </c>
      <c r="E715" s="43">
        <f t="shared" si="16"/>
        <v>16600.900000000001</v>
      </c>
      <c r="F715" s="70"/>
      <c r="G715" s="70"/>
      <c r="H715" s="70"/>
      <c r="I715" s="70"/>
      <c r="J715" s="69"/>
    </row>
    <row r="716" spans="2:10" s="2" customFormat="1" ht="15.5" x14ac:dyDescent="0.35">
      <c r="B716" s="51">
        <f t="shared" si="14"/>
        <v>45639</v>
      </c>
      <c r="C716" s="42">
        <v>12081.5</v>
      </c>
      <c r="D716" s="42">
        <v>4551.2</v>
      </c>
      <c r="E716" s="43">
        <f t="shared" si="16"/>
        <v>16632.7</v>
      </c>
      <c r="F716" s="70"/>
      <c r="G716" s="70"/>
      <c r="H716" s="70"/>
      <c r="I716" s="70"/>
      <c r="J716" s="69"/>
    </row>
    <row r="717" spans="2:10" s="2" customFormat="1" ht="15.5" x14ac:dyDescent="0.35">
      <c r="B717" s="51">
        <f t="shared" si="14"/>
        <v>45646</v>
      </c>
      <c r="C717" s="42">
        <v>11853.5</v>
      </c>
      <c r="D717" s="42">
        <v>4518</v>
      </c>
      <c r="E717" s="43">
        <f t="shared" si="16"/>
        <v>16371.5</v>
      </c>
      <c r="F717" s="70"/>
      <c r="G717" s="70"/>
      <c r="H717" s="70"/>
      <c r="I717" s="70"/>
      <c r="J717" s="69"/>
    </row>
    <row r="718" spans="2:10" s="2" customFormat="1" ht="15.5" x14ac:dyDescent="0.35">
      <c r="B718" s="51">
        <f t="shared" si="14"/>
        <v>45653</v>
      </c>
      <c r="C718" s="42">
        <v>11710.5</v>
      </c>
      <c r="D718" s="42">
        <v>4698.2</v>
      </c>
      <c r="E718" s="43">
        <f t="shared" si="16"/>
        <v>16408.7</v>
      </c>
      <c r="F718" s="70"/>
      <c r="G718" s="70"/>
      <c r="H718" s="70"/>
      <c r="I718" s="70"/>
      <c r="J718" s="69"/>
    </row>
    <row r="719" spans="2:10" s="2" customFormat="1" ht="15.5" x14ac:dyDescent="0.35">
      <c r="B719" s="51">
        <f t="shared" si="14"/>
        <v>45660</v>
      </c>
      <c r="C719" s="42">
        <v>11695.2</v>
      </c>
      <c r="D719" s="42">
        <v>4682.6000000000004</v>
      </c>
      <c r="E719" s="43">
        <f t="shared" si="16"/>
        <v>16377.800000000001</v>
      </c>
      <c r="F719" s="70"/>
      <c r="G719" s="70"/>
      <c r="H719" s="70"/>
      <c r="I719" s="70"/>
      <c r="J719" s="69"/>
    </row>
    <row r="720" spans="2:10" s="2" customFormat="1" ht="15.5" x14ac:dyDescent="0.35">
      <c r="B720" s="51">
        <f t="shared" si="14"/>
        <v>45667</v>
      </c>
      <c r="C720" s="42">
        <v>11725</v>
      </c>
      <c r="D720" s="42">
        <v>4725.8999999999996</v>
      </c>
      <c r="E720" s="43">
        <f t="shared" si="16"/>
        <v>16450.900000000001</v>
      </c>
      <c r="F720" s="70"/>
      <c r="G720" s="70"/>
      <c r="H720" s="70"/>
      <c r="I720" s="70"/>
      <c r="J720" s="69"/>
    </row>
    <row r="721" spans="2:11" s="2" customFormat="1" ht="15.5" x14ac:dyDescent="0.35">
      <c r="B721" s="51">
        <f t="shared" si="14"/>
        <v>45674</v>
      </c>
      <c r="C721" s="42">
        <v>11448.7</v>
      </c>
      <c r="D721" s="42">
        <v>4740.6000000000004</v>
      </c>
      <c r="E721" s="43">
        <f t="shared" si="16"/>
        <v>16189.300000000001</v>
      </c>
      <c r="F721" s="70"/>
      <c r="G721" s="70"/>
      <c r="H721" s="70"/>
      <c r="I721" s="70"/>
      <c r="J721" s="69"/>
    </row>
    <row r="722" spans="2:11" s="2" customFormat="1" ht="15.5" x14ac:dyDescent="0.35">
      <c r="B722" s="51">
        <f t="shared" si="14"/>
        <v>45681</v>
      </c>
      <c r="C722" s="42">
        <v>11372.4</v>
      </c>
      <c r="D722" s="42">
        <v>4679.7</v>
      </c>
      <c r="E722" s="43">
        <f t="shared" si="16"/>
        <v>16052.099999999999</v>
      </c>
      <c r="F722" s="70"/>
      <c r="G722" s="70"/>
      <c r="H722" s="70"/>
      <c r="I722" s="70"/>
      <c r="J722" s="69"/>
    </row>
    <row r="723" spans="2:11" s="2" customFormat="1" ht="15.5" x14ac:dyDescent="0.35">
      <c r="B723" s="51">
        <f t="shared" si="14"/>
        <v>45688</v>
      </c>
      <c r="C723" s="42">
        <v>11418.3</v>
      </c>
      <c r="D723" s="42">
        <v>4180.5</v>
      </c>
      <c r="E723" s="43">
        <f t="shared" si="16"/>
        <v>15598.8</v>
      </c>
      <c r="F723" s="70"/>
      <c r="G723" s="70"/>
      <c r="H723" s="70"/>
      <c r="I723" s="70"/>
      <c r="J723" s="69"/>
    </row>
    <row r="724" spans="2:11" s="2" customFormat="1" ht="15.5" x14ac:dyDescent="0.35">
      <c r="B724" s="51">
        <f t="shared" si="14"/>
        <v>45695</v>
      </c>
      <c r="C724" s="42">
        <v>11166.6</v>
      </c>
      <c r="D724" s="42">
        <v>4696</v>
      </c>
      <c r="E724" s="43">
        <f t="shared" si="16"/>
        <v>15862.6</v>
      </c>
      <c r="F724" s="70"/>
      <c r="G724" s="70"/>
      <c r="H724" s="70"/>
      <c r="I724" s="70"/>
      <c r="J724" s="69"/>
    </row>
    <row r="725" spans="2:11" s="2" customFormat="1" ht="15.5" x14ac:dyDescent="0.35">
      <c r="B725" s="51">
        <f t="shared" si="14"/>
        <v>45702</v>
      </c>
      <c r="C725" s="42">
        <v>11201.5</v>
      </c>
      <c r="D725" s="42">
        <v>4746.3999999999996</v>
      </c>
      <c r="E725" s="43">
        <f t="shared" si="16"/>
        <v>15947.9</v>
      </c>
      <c r="F725" s="70"/>
      <c r="G725" s="70"/>
      <c r="H725" s="70"/>
      <c r="I725" s="70"/>
      <c r="J725" s="69"/>
    </row>
    <row r="726" spans="2:11" s="2" customFormat="1" ht="15.5" hidden="1" x14ac:dyDescent="0.35">
      <c r="B726" s="51">
        <f t="shared" si="14"/>
        <v>45709</v>
      </c>
      <c r="C726" s="42">
        <v>11222.4</v>
      </c>
      <c r="D726" s="42">
        <v>4703.3</v>
      </c>
      <c r="E726" s="43">
        <f t="shared" si="16"/>
        <v>15925.7</v>
      </c>
      <c r="F726" s="70"/>
      <c r="G726" s="70"/>
      <c r="H726" s="70"/>
      <c r="I726" s="70"/>
      <c r="J726" s="69"/>
    </row>
    <row r="727" spans="2:11" s="2" customFormat="1" ht="15.5" x14ac:dyDescent="0.35">
      <c r="B727" s="51">
        <f t="shared" si="14"/>
        <v>45716</v>
      </c>
      <c r="C727" s="42">
        <v>11249.5</v>
      </c>
      <c r="D727" s="42">
        <v>4147.7999999999993</v>
      </c>
      <c r="E727" s="43">
        <f t="shared" si="16"/>
        <v>15397.3</v>
      </c>
      <c r="F727" s="70"/>
      <c r="G727" s="70"/>
      <c r="H727" s="70"/>
      <c r="I727" s="70"/>
      <c r="J727" s="69"/>
    </row>
    <row r="728" spans="2:11" s="2" customFormat="1" ht="15.5" x14ac:dyDescent="0.35">
      <c r="B728" s="51">
        <f t="shared" si="14"/>
        <v>45723</v>
      </c>
      <c r="C728" s="42">
        <v>11097.9</v>
      </c>
      <c r="D728" s="42">
        <v>4831</v>
      </c>
      <c r="E728" s="43">
        <f t="shared" si="16"/>
        <v>15928.9</v>
      </c>
      <c r="F728" s="70"/>
      <c r="G728" s="70"/>
      <c r="H728" s="70"/>
      <c r="I728" s="70"/>
      <c r="J728" s="69"/>
    </row>
    <row r="729" spans="2:11" s="2" customFormat="1" ht="15.5" x14ac:dyDescent="0.35">
      <c r="B729" s="51">
        <v>45730</v>
      </c>
      <c r="C729" s="42">
        <v>11146.8</v>
      </c>
      <c r="D729" s="42">
        <v>4869</v>
      </c>
      <c r="E729" s="43">
        <f t="shared" si="16"/>
        <v>16015.8</v>
      </c>
      <c r="F729" s="70"/>
      <c r="G729" s="70"/>
      <c r="H729" s="70"/>
      <c r="I729" s="70"/>
      <c r="J729" s="69"/>
    </row>
    <row r="730" spans="2:11" s="2" customFormat="1" ht="15.5" x14ac:dyDescent="0.35">
      <c r="B730" s="51">
        <f t="shared" si="14"/>
        <v>45737</v>
      </c>
      <c r="C730" s="42">
        <v>10606.8</v>
      </c>
      <c r="D730" s="42">
        <v>4944.2</v>
      </c>
      <c r="E730" s="43">
        <f t="shared" si="16"/>
        <v>15551</v>
      </c>
      <c r="F730" s="70"/>
      <c r="G730" s="70"/>
      <c r="H730" s="70"/>
      <c r="I730" s="70"/>
      <c r="J730" s="69"/>
    </row>
    <row r="731" spans="2:11" s="2" customFormat="1" ht="15.5" x14ac:dyDescent="0.35">
      <c r="B731" s="51">
        <v>45744</v>
      </c>
      <c r="C731" s="42">
        <v>10676.3</v>
      </c>
      <c r="D731" s="42">
        <v>4903.3999999999996</v>
      </c>
      <c r="E731" s="43">
        <f t="shared" si="16"/>
        <v>15579.699999999999</v>
      </c>
      <c r="F731" s="70"/>
      <c r="G731" s="70"/>
      <c r="H731" s="70"/>
      <c r="I731" s="70"/>
      <c r="J731" s="69"/>
    </row>
    <row r="732" spans="2:11" s="2" customFormat="1" ht="15.5" x14ac:dyDescent="0.35">
      <c r="B732" s="51">
        <v>45751</v>
      </c>
      <c r="C732" s="42">
        <v>10699.4</v>
      </c>
      <c r="D732" s="42">
        <v>5053.3</v>
      </c>
      <c r="E732" s="43">
        <f>SUM(C732:D732)</f>
        <v>15752.7</v>
      </c>
      <c r="F732" s="70"/>
      <c r="G732" s="70"/>
      <c r="H732" s="70"/>
      <c r="I732" s="70"/>
      <c r="J732" s="69"/>
    </row>
    <row r="733" spans="2:11" s="2" customFormat="1" ht="15.5" x14ac:dyDescent="0.35">
      <c r="B733" s="51">
        <v>45758</v>
      </c>
      <c r="C733" s="42">
        <v>10572.4</v>
      </c>
      <c r="D733" s="42">
        <v>5089.6000000000004</v>
      </c>
      <c r="E733" s="43">
        <f>SUM(C733:D733)</f>
        <v>15662</v>
      </c>
      <c r="F733" s="70"/>
      <c r="G733" s="69"/>
      <c r="H733" s="70"/>
      <c r="I733" s="70"/>
      <c r="J733" s="69"/>
    </row>
    <row r="734" spans="2:11" s="2" customFormat="1" ht="15.5" x14ac:dyDescent="0.35">
      <c r="B734" s="51">
        <v>45765</v>
      </c>
      <c r="C734" s="42">
        <v>10205.9</v>
      </c>
      <c r="D734" s="42">
        <v>5230.1000000000004</v>
      </c>
      <c r="E734" s="43">
        <f>SUM(C734:D734)</f>
        <v>15436</v>
      </c>
      <c r="F734" s="70"/>
      <c r="G734" s="69"/>
      <c r="H734" s="70"/>
      <c r="I734" s="70"/>
      <c r="J734" s="69"/>
    </row>
    <row r="735" spans="2:11" s="2" customFormat="1" ht="15" customHeight="1" thickBot="1" x14ac:dyDescent="0.4">
      <c r="B735" s="48"/>
      <c r="C735" s="47"/>
      <c r="D735" s="47"/>
      <c r="E735" s="12"/>
      <c r="G735" s="70"/>
      <c r="H735" s="70"/>
      <c r="J735" s="58"/>
      <c r="K735" s="52"/>
    </row>
    <row r="736" spans="2:11" x14ac:dyDescent="0.35">
      <c r="B736" s="6" t="s">
        <v>71</v>
      </c>
      <c r="C736" s="7"/>
      <c r="D736" s="54"/>
      <c r="E736" s="50" t="s">
        <v>72</v>
      </c>
      <c r="F736" s="2"/>
      <c r="G736" s="52"/>
      <c r="H736" s="70"/>
      <c r="I736" s="2"/>
    </row>
    <row r="737" spans="2:7" x14ac:dyDescent="0.35">
      <c r="B737" s="49" t="s">
        <v>219</v>
      </c>
      <c r="C737" s="71"/>
      <c r="D737" s="71"/>
      <c r="G737" s="70"/>
    </row>
    <row r="738" spans="2:7" x14ac:dyDescent="0.35">
      <c r="B738" s="49" t="s">
        <v>220</v>
      </c>
      <c r="D738" s="54"/>
      <c r="E738" s="74"/>
      <c r="F738" s="56"/>
      <c r="G738" s="70"/>
    </row>
    <row r="739" spans="2:7" x14ac:dyDescent="0.35">
      <c r="B739" s="49" t="s">
        <v>221</v>
      </c>
      <c r="C739" s="72"/>
      <c r="D739" s="72"/>
      <c r="E739" s="71"/>
      <c r="F739" s="55"/>
    </row>
    <row r="740" spans="2:7" x14ac:dyDescent="0.35">
      <c r="B740" s="49" t="s">
        <v>222</v>
      </c>
    </row>
    <row r="741" spans="2:7" x14ac:dyDescent="0.35">
      <c r="B741" s="49" t="s">
        <v>198</v>
      </c>
    </row>
    <row r="742" spans="2:7" x14ac:dyDescent="0.35">
      <c r="B742" s="49" t="s">
        <v>200</v>
      </c>
    </row>
    <row r="743" spans="2:7" x14ac:dyDescent="0.35">
      <c r="B743" s="49" t="s">
        <v>203</v>
      </c>
    </row>
    <row r="744" spans="2:7" x14ac:dyDescent="0.35">
      <c r="B744" s="49" t="s">
        <v>204</v>
      </c>
    </row>
    <row r="745" spans="2:7" x14ac:dyDescent="0.35">
      <c r="B745" s="49" t="s">
        <v>207</v>
      </c>
    </row>
    <row r="746" spans="2:7" x14ac:dyDescent="0.35">
      <c r="B746" s="49" t="s">
        <v>210</v>
      </c>
    </row>
    <row r="747" spans="2:7" x14ac:dyDescent="0.35">
      <c r="B747" s="49" t="s">
        <v>212</v>
      </c>
    </row>
    <row r="748" spans="2:7" x14ac:dyDescent="0.35">
      <c r="B748" s="49" t="s">
        <v>224</v>
      </c>
    </row>
    <row r="749" spans="2:7" x14ac:dyDescent="0.35">
      <c r="B749" s="49" t="s">
        <v>249</v>
      </c>
    </row>
    <row r="750" spans="2:7" x14ac:dyDescent="0.35">
      <c r="B750" s="49" t="s">
        <v>251</v>
      </c>
    </row>
    <row r="751" spans="2:7" x14ac:dyDescent="0.35">
      <c r="B751" s="49" t="s">
        <v>267</v>
      </c>
    </row>
    <row r="752" spans="2:7" x14ac:dyDescent="0.35">
      <c r="B752" s="49" t="s">
        <v>276</v>
      </c>
    </row>
    <row r="753" spans="2:2" x14ac:dyDescent="0.35">
      <c r="B753" s="49" t="s">
        <v>285</v>
      </c>
    </row>
  </sheetData>
  <mergeCells count="4">
    <mergeCell ref="B5:E5"/>
    <mergeCell ref="B1:E1"/>
    <mergeCell ref="B3:E3"/>
    <mergeCell ref="B4:E4"/>
  </mergeCells>
  <printOptions horizontalCentered="1"/>
  <pageMargins left="0.7" right="0.7" top="0.5" bottom="0.5" header="0.3" footer="0.3"/>
  <pageSetup paperSize="9" scale="99" orientation="portrait" r:id="rId1"/>
  <ignoredErrors>
    <ignoredError sqref="E696 E702 E731:E732 E7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Year-end</vt:lpstr>
      <vt:lpstr>Month-end</vt:lpstr>
      <vt:lpstr>Week-end</vt:lpstr>
      <vt:lpstr>'Year-end'!Print_Area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harris9105</dc:creator>
  <cp:lastModifiedBy>Haris Abdullah - ECD</cp:lastModifiedBy>
  <cp:lastPrinted>2021-05-17T08:36:01Z</cp:lastPrinted>
  <dcterms:created xsi:type="dcterms:W3CDTF">2016-06-20T05:32:54Z</dcterms:created>
  <dcterms:modified xsi:type="dcterms:W3CDTF">2025-04-24T13:31:13Z</dcterms:modified>
</cp:coreProperties>
</file>