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8" yWindow="65411" windowWidth="15477" windowHeight="9704" activeTab="0"/>
  </bookViews>
  <sheets>
    <sheet name="FOFA" sheetId="1" r:id="rId1"/>
    <sheet name="check" sheetId="2" r:id="rId2"/>
  </sheets>
  <definedNames>
    <definedName name="_xlnm.Print_Area" localSheetId="1">'check'!$A$1:$AK$158</definedName>
    <definedName name="_xlnm.Print_Area" localSheetId="0">'FOFA'!$B$1:$Z$158</definedName>
    <definedName name="_xlnm.Print_Titles" localSheetId="1">'check'!$2:$8</definedName>
    <definedName name="_xlnm.Print_Titles" localSheetId="0">'FOFA'!$2:$8</definedName>
  </definedNames>
  <calcPr fullCalcOnLoad="1"/>
</workbook>
</file>

<file path=xl/comments1.xml><?xml version="1.0" encoding="utf-8"?>
<comments xmlns="http://schemas.openxmlformats.org/spreadsheetml/2006/main">
  <authors>
    <author>muhammad ali</author>
  </authors>
  <commentList>
    <comment ref="N127" authorId="0">
      <text>
        <r>
          <rPr>
            <b/>
            <sz val="9"/>
            <rFont val="Tahoma"/>
            <family val="2"/>
          </rPr>
          <t>muhammad ali:</t>
        </r>
        <r>
          <rPr>
            <sz val="9"/>
            <rFont val="Tahoma"/>
            <family val="2"/>
          </rPr>
          <t xml:space="preserve">
Amount of 159 is deleted from here as the same is added in 4551 at cell  N126</t>
        </r>
      </text>
    </comment>
  </commentList>
</comments>
</file>

<file path=xl/sharedStrings.xml><?xml version="1.0" encoding="utf-8"?>
<sst xmlns="http://schemas.openxmlformats.org/spreadsheetml/2006/main" count="399" uniqueCount="93">
  <si>
    <t>Liabilities</t>
  </si>
  <si>
    <t>Types of claim and debtor / creditor</t>
  </si>
  <si>
    <t>i.   National</t>
  </si>
  <si>
    <t>ii.   Foreign</t>
  </si>
  <si>
    <t>Net Lending(+)\Net Borrowing(-)</t>
  </si>
  <si>
    <t>b.   Long Term</t>
  </si>
  <si>
    <t>a.  Net equity of households on life insurance reserves and on pension funds</t>
  </si>
  <si>
    <t>b.  Prepayments of premiums and reserves against outstanding claims</t>
  </si>
  <si>
    <t>a.  Trade credit and advances</t>
  </si>
  <si>
    <t>b.    Other</t>
  </si>
  <si>
    <t>Total Assets/ Liabilities</t>
  </si>
  <si>
    <t xml:space="preserve"> i.  Resident sectors</t>
  </si>
  <si>
    <t>ii.  Nonresidents</t>
  </si>
  <si>
    <t>Total</t>
  </si>
  <si>
    <t>Assets</t>
  </si>
  <si>
    <t>b.  Transferable deposits</t>
  </si>
  <si>
    <t xml:space="preserve"> i.  In national currency</t>
  </si>
  <si>
    <t xml:space="preserve"> ii.    In foreign currency</t>
  </si>
  <si>
    <t>c.    Other deposits</t>
  </si>
  <si>
    <t>  i.   In national currency</t>
  </si>
  <si>
    <t xml:space="preserve"> ii.   In foreign currency</t>
  </si>
  <si>
    <t>a.    Short Term</t>
  </si>
  <si>
    <t>b.    Long Term</t>
  </si>
  <si>
    <t>a.   Short Term</t>
  </si>
  <si>
    <t>Million Rupees</t>
  </si>
  <si>
    <t>Insurance 
Companies</t>
  </si>
  <si>
    <t>Central 
bank</t>
  </si>
  <si>
    <t>Private Corporate 
nstitutes</t>
  </si>
  <si>
    <t>Deposits 
Money
 Institutions</t>
  </si>
  <si>
    <t>Public 
Sector 
Institutions</t>
  </si>
  <si>
    <t>Rest of 
The 
World</t>
  </si>
  <si>
    <t>Other Depositry
Corporation</t>
  </si>
  <si>
    <t>Other Finanacail Intermidaries</t>
  </si>
  <si>
    <t>Other Resident Sectors</t>
  </si>
  <si>
    <r>
      <t>1.</t>
    </r>
    <r>
      <rPr>
        <b/>
        <sz val="8"/>
        <rFont val="Times New Roman"/>
        <family val="1"/>
      </rPr>
      <t xml:space="preserve">    </t>
    </r>
    <r>
      <rPr>
        <b/>
        <sz val="8"/>
        <rFont val="TimesNewRoman,Bold"/>
        <family val="0"/>
      </rPr>
      <t>Monetary gold and SDRs</t>
    </r>
  </si>
  <si>
    <r>
      <t>2.</t>
    </r>
    <r>
      <rPr>
        <b/>
        <sz val="8"/>
        <rFont val="Times New Roman"/>
        <family val="1"/>
      </rPr>
      <t xml:space="preserve">   </t>
    </r>
    <r>
      <rPr>
        <b/>
        <sz val="8"/>
        <rFont val="TimesNewRoman,Bold"/>
        <family val="0"/>
      </rPr>
      <t>Currency and deposits</t>
    </r>
  </si>
  <si>
    <r>
      <t>a.</t>
    </r>
    <r>
      <rPr>
        <b/>
        <sz val="8"/>
        <rFont val="Times New Roman"/>
        <family val="1"/>
      </rPr>
      <t>  Currency</t>
    </r>
  </si>
  <si>
    <r>
      <t>3.</t>
    </r>
    <r>
      <rPr>
        <b/>
        <sz val="8"/>
        <rFont val="Times New Roman"/>
        <family val="1"/>
      </rPr>
      <t xml:space="preserve">     </t>
    </r>
    <r>
      <rPr>
        <b/>
        <sz val="8"/>
        <rFont val="TimesNewRoman,Bold"/>
        <family val="0"/>
      </rPr>
      <t>Securities other than share</t>
    </r>
  </si>
  <si>
    <r>
      <t>4.</t>
    </r>
    <r>
      <rPr>
        <b/>
        <sz val="8"/>
        <rFont val="Times New Roman"/>
        <family val="1"/>
      </rPr>
      <t xml:space="preserve">     </t>
    </r>
    <r>
      <rPr>
        <b/>
        <sz val="8"/>
        <rFont val="TimesNewRoman,Bold"/>
        <family val="0"/>
      </rPr>
      <t>Loans</t>
    </r>
  </si>
  <si>
    <r>
      <t>5.</t>
    </r>
    <r>
      <rPr>
        <b/>
        <sz val="8"/>
        <rFont val="Times New Roman"/>
        <family val="1"/>
      </rPr>
      <t xml:space="preserve">     </t>
    </r>
    <r>
      <rPr>
        <b/>
        <sz val="8"/>
        <rFont val="TimesNewRoman,Bold"/>
        <family val="0"/>
      </rPr>
      <t>Shares &amp; Other Equity</t>
    </r>
  </si>
  <si>
    <r>
      <t>7.</t>
    </r>
    <r>
      <rPr>
        <b/>
        <sz val="8"/>
        <rFont val="Times New Roman"/>
        <family val="1"/>
      </rPr>
      <t xml:space="preserve">   </t>
    </r>
    <r>
      <rPr>
        <b/>
        <sz val="8"/>
        <rFont val="TimesNewRoman,Bold"/>
        <family val="0"/>
      </rPr>
      <t>Insurance technical reserves</t>
    </r>
  </si>
  <si>
    <r>
      <t>8.</t>
    </r>
    <r>
      <rPr>
        <b/>
        <sz val="8"/>
        <rFont val="Times New Roman"/>
        <family val="1"/>
      </rPr>
      <t xml:space="preserve">     </t>
    </r>
    <r>
      <rPr>
        <b/>
        <sz val="8"/>
        <rFont val="TimesNewRoman,Bold"/>
        <family val="0"/>
      </rPr>
      <t>Financial derivatives</t>
    </r>
  </si>
  <si>
    <r>
      <t>9.</t>
    </r>
    <r>
      <rPr>
        <b/>
        <sz val="8"/>
        <rFont val="Times New Roman"/>
        <family val="1"/>
      </rPr>
      <t xml:space="preserve">     </t>
    </r>
    <r>
      <rPr>
        <b/>
        <sz val="8"/>
        <rFont val="TimesNewRoman,Bold"/>
        <family val="0"/>
      </rPr>
      <t>Other accounts receivable/ payable</t>
    </r>
  </si>
  <si>
    <t>Provincial 
Government (incld Prov NPIs)</t>
  </si>
  <si>
    <t>Federal 
Government ( incld Fed Prov NPIs)</t>
  </si>
  <si>
    <t>Items</t>
  </si>
  <si>
    <t>1) Deposits Money Institutions</t>
  </si>
  <si>
    <t>2) Other depository corporations</t>
  </si>
  <si>
    <t>3) Other financial corporations Intermidaries</t>
  </si>
  <si>
    <t>4) Insurance Companies</t>
  </si>
  <si>
    <t>5) Central Bank</t>
  </si>
  <si>
    <t>6) Private Corporate institutions</t>
  </si>
  <si>
    <t>7) Public non-financial corporations</t>
  </si>
  <si>
    <t>8)  Provincial Govt (incld Prov NPIs)</t>
  </si>
  <si>
    <t>9)  Federal Govt (incld Fed NPIs)</t>
  </si>
  <si>
    <t>10) Other Resident Sector</t>
  </si>
  <si>
    <t>11) Nonresidents</t>
  </si>
  <si>
    <t xml:space="preserve">Detailed Financial Flow of Funds of Pakistan
</t>
  </si>
  <si>
    <t>Diff</t>
  </si>
  <si>
    <t xml:space="preserve"> </t>
  </si>
  <si>
    <t>Federal 
Government  (incld Fed NPIs)</t>
  </si>
  <si>
    <t>Check</t>
  </si>
  <si>
    <t>(Blue color cells value should zero)</t>
  </si>
  <si>
    <t>Red values are Enter sectoral differences</t>
  </si>
  <si>
    <t>Not applicable</t>
  </si>
  <si>
    <t>Sources</t>
  </si>
  <si>
    <t>Uses</t>
  </si>
  <si>
    <t xml:space="preserve">                                                          
</t>
  </si>
  <si>
    <t xml:space="preserve">                                    Detailed Flow of Funds Accounts of Pakistan</t>
  </si>
  <si>
    <t>3) Other financial Intermidaries</t>
  </si>
  <si>
    <t>8)  Provincial Govt (incld Pro NPIs)</t>
  </si>
  <si>
    <t>2) Other Deposit accepting Inst.</t>
  </si>
  <si>
    <t>3) Other financial  Intermidaries</t>
  </si>
  <si>
    <t>6)Non-financial Private Corp.</t>
  </si>
  <si>
    <t>7) Non-financial Public Corp.</t>
  </si>
  <si>
    <t>7) Non-Financial Public corp.</t>
  </si>
  <si>
    <t>2) Other Deposit Accepting Inst.</t>
  </si>
  <si>
    <t>6)Non-Financial Private Corp.</t>
  </si>
  <si>
    <t>2) Other deposit Accepting Inst.</t>
  </si>
  <si>
    <t>6) Non-FinancialPrivate Corp.</t>
  </si>
  <si>
    <t>7) Non-Financial Publiccorp.</t>
  </si>
  <si>
    <t>2) Other deposi Accepting Insti.</t>
  </si>
  <si>
    <t>6) Non-Financial Private Corp.</t>
  </si>
  <si>
    <t>2) Other deposit accepting Inst.</t>
  </si>
  <si>
    <t>7) Non-Financial Public  corp.</t>
  </si>
  <si>
    <t>7)Non-Financial Public  corp.</t>
  </si>
  <si>
    <t>2) Other deposit Accepting inst.</t>
  </si>
  <si>
    <t>7)Non-Financial Public corp.</t>
  </si>
  <si>
    <t>Other Deposit Accepting Institutions</t>
  </si>
  <si>
    <t xml:space="preserve">Non-Financial Private Corporations 
</t>
  </si>
  <si>
    <t>Non-Financial Public  
Corporations</t>
  </si>
  <si>
    <t>2008-09</t>
  </si>
  <si>
    <t>2008-2009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</si>
</sst>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NewRoman,Bold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indexed="8"/>
      <name val="Times New Roman"/>
      <family val="1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8"/>
      <color indexed="60"/>
      <name val="Times New Roman"/>
      <family val="1"/>
    </font>
    <font>
      <b/>
      <sz val="8"/>
      <color indexed="60"/>
      <name val="Arial"/>
      <family val="2"/>
    </font>
    <font>
      <b/>
      <sz val="8"/>
      <color indexed="2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10" fillId="0" borderId="0" xfId="0" applyNumberFormat="1" applyFont="1" applyBorder="1" applyAlignment="1" applyProtection="1">
      <alignment horizontal="left" indent="1"/>
      <protection locked="0"/>
    </xf>
    <xf numFmtId="3" fontId="2" fillId="0" borderId="0" xfId="0" applyNumberFormat="1" applyFont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3" fontId="9" fillId="0" borderId="0" xfId="0" applyNumberFormat="1" applyFont="1" applyAlignment="1" applyProtection="1">
      <alignment/>
      <protection hidden="1"/>
    </xf>
    <xf numFmtId="0" fontId="0" fillId="0" borderId="0" xfId="0" applyBorder="1" applyAlignment="1" applyProtection="1">
      <alignment horizontal="left" indent="1"/>
      <protection hidden="1"/>
    </xf>
    <xf numFmtId="3" fontId="10" fillId="0" borderId="0" xfId="0" applyNumberFormat="1" applyFont="1" applyBorder="1" applyAlignment="1" applyProtection="1">
      <alignment horizontal="left" indent="1"/>
      <protection hidden="1"/>
    </xf>
    <xf numFmtId="3" fontId="9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left" indent="1"/>
      <protection hidden="1"/>
    </xf>
    <xf numFmtId="3" fontId="3" fillId="0" borderId="10" xfId="0" applyNumberFormat="1" applyFont="1" applyBorder="1" applyAlignment="1" applyProtection="1">
      <alignment horizontal="center" wrapText="1"/>
      <protection hidden="1"/>
    </xf>
    <xf numFmtId="3" fontId="3" fillId="0" borderId="10" xfId="0" applyNumberFormat="1" applyFont="1" applyFill="1" applyBorder="1" applyAlignment="1" applyProtection="1">
      <alignment horizontal="center" wrapText="1"/>
      <protection hidden="1"/>
    </xf>
    <xf numFmtId="49" fontId="3" fillId="0" borderId="10" xfId="0" applyNumberFormat="1" applyFont="1" applyBorder="1" applyAlignment="1" applyProtection="1">
      <alignment horizontal="left"/>
      <protection hidden="1"/>
    </xf>
    <xf numFmtId="3" fontId="3" fillId="0" borderId="0" xfId="0" applyNumberFormat="1" applyFont="1" applyBorder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3" fontId="3" fillId="0" borderId="11" xfId="0" applyNumberFormat="1" applyFont="1" applyBorder="1" applyAlignment="1" applyProtection="1">
      <alignment/>
      <protection hidden="1"/>
    </xf>
    <xf numFmtId="3" fontId="5" fillId="33" borderId="12" xfId="0" applyNumberFormat="1" applyFont="1" applyFill="1" applyBorder="1" applyAlignment="1" applyProtection="1">
      <alignment vertical="top" wrapText="1"/>
      <protection hidden="1"/>
    </xf>
    <xf numFmtId="3" fontId="2" fillId="0" borderId="11" xfId="0" applyNumberFormat="1" applyFont="1" applyBorder="1" applyAlignment="1" applyProtection="1">
      <alignment/>
      <protection hidden="1"/>
    </xf>
    <xf numFmtId="3" fontId="7" fillId="0" borderId="11" xfId="0" applyNumberFormat="1" applyFont="1" applyFill="1" applyBorder="1" applyAlignment="1" applyProtection="1">
      <alignment horizontal="right" wrapText="1"/>
      <protection hidden="1"/>
    </xf>
    <xf numFmtId="3" fontId="5" fillId="33" borderId="12" xfId="0" applyNumberFormat="1" applyFont="1" applyFill="1" applyBorder="1" applyAlignment="1" applyProtection="1">
      <alignment horizontal="left" vertical="top" wrapText="1" indent="2"/>
      <protection hidden="1"/>
    </xf>
    <xf numFmtId="3" fontId="4" fillId="33" borderId="12" xfId="0" applyNumberFormat="1" applyFont="1" applyFill="1" applyBorder="1" applyAlignment="1" applyProtection="1">
      <alignment horizontal="left" vertical="top" wrapText="1" indent="3"/>
      <protection hidden="1"/>
    </xf>
    <xf numFmtId="3" fontId="2" fillId="0" borderId="13" xfId="0" applyNumberFormat="1" applyFont="1" applyBorder="1" applyAlignment="1" applyProtection="1">
      <alignment/>
      <protection hidden="1"/>
    </xf>
    <xf numFmtId="3" fontId="2" fillId="0" borderId="11" xfId="0" applyNumberFormat="1" applyFont="1" applyFill="1" applyBorder="1" applyAlignment="1" applyProtection="1">
      <alignment/>
      <protection hidden="1"/>
    </xf>
    <xf numFmtId="3" fontId="12" fillId="0" borderId="11" xfId="0" applyNumberFormat="1" applyFont="1" applyFill="1" applyBorder="1" applyAlignment="1" applyProtection="1">
      <alignment horizontal="right" wrapText="1"/>
      <protection hidden="1"/>
    </xf>
    <xf numFmtId="3" fontId="6" fillId="33" borderId="12" xfId="0" applyNumberFormat="1" applyFont="1" applyFill="1" applyBorder="1" applyAlignment="1" applyProtection="1">
      <alignment horizontal="left" vertical="top" wrapText="1" indent="3"/>
      <protection hidden="1"/>
    </xf>
    <xf numFmtId="3" fontId="4" fillId="33" borderId="12" xfId="0" applyNumberFormat="1" applyFont="1" applyFill="1" applyBorder="1" applyAlignment="1" applyProtection="1">
      <alignment horizontal="left" vertical="top" wrapText="1" indent="4"/>
      <protection hidden="1"/>
    </xf>
    <xf numFmtId="3" fontId="11" fillId="0" borderId="0" xfId="0" applyNumberFormat="1" applyFont="1" applyAlignment="1" applyProtection="1">
      <alignment/>
      <protection hidden="1"/>
    </xf>
    <xf numFmtId="3" fontId="5" fillId="33" borderId="12" xfId="0" applyNumberFormat="1" applyFont="1" applyFill="1" applyBorder="1" applyAlignment="1" applyProtection="1">
      <alignment horizontal="left" vertical="top" wrapText="1" indent="1"/>
      <protection hidden="1"/>
    </xf>
    <xf numFmtId="3" fontId="4" fillId="33" borderId="12" xfId="0" applyNumberFormat="1" applyFont="1" applyFill="1" applyBorder="1" applyAlignment="1" applyProtection="1">
      <alignment horizontal="left" vertical="top" wrapText="1" indent="2"/>
      <protection hidden="1"/>
    </xf>
    <xf numFmtId="0" fontId="2" fillId="0" borderId="0" xfId="0" applyFont="1" applyBorder="1" applyAlignment="1" applyProtection="1">
      <alignment/>
      <protection hidden="1"/>
    </xf>
    <xf numFmtId="0" fontId="5" fillId="33" borderId="11" xfId="0" applyFont="1" applyFill="1" applyBorder="1" applyAlignment="1" applyProtection="1">
      <alignment horizontal="left" vertical="top" wrapText="1" indent="1"/>
      <protection hidden="1"/>
    </xf>
    <xf numFmtId="3" fontId="3" fillId="0" borderId="11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3" fontId="5" fillId="33" borderId="14" xfId="0" applyNumberFormat="1" applyFont="1" applyFill="1" applyBorder="1" applyAlignment="1" applyProtection="1">
      <alignment vertical="top" wrapText="1"/>
      <protection hidden="1"/>
    </xf>
    <xf numFmtId="3" fontId="7" fillId="0" borderId="15" xfId="0" applyNumberFormat="1" applyFont="1" applyFill="1" applyBorder="1" applyAlignment="1" applyProtection="1">
      <alignment horizontal="right" wrapText="1"/>
      <protection hidden="1"/>
    </xf>
    <xf numFmtId="3" fontId="5" fillId="34" borderId="16" xfId="0" applyNumberFormat="1" applyFont="1" applyFill="1" applyBorder="1" applyAlignment="1" applyProtection="1">
      <alignment horizontal="left" vertical="top" wrapText="1"/>
      <protection hidden="1"/>
    </xf>
    <xf numFmtId="3" fontId="2" fillId="0" borderId="17" xfId="0" applyNumberFormat="1" applyFont="1" applyBorder="1" applyAlignment="1" applyProtection="1">
      <alignment/>
      <protection hidden="1"/>
    </xf>
    <xf numFmtId="3" fontId="8" fillId="0" borderId="0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35" borderId="13" xfId="0" applyNumberFormat="1" applyFont="1" applyFill="1" applyBorder="1" applyAlignment="1" applyProtection="1">
      <alignment/>
      <protection hidden="1"/>
    </xf>
    <xf numFmtId="3" fontId="2" fillId="35" borderId="11" xfId="0" applyNumberFormat="1" applyFont="1" applyFill="1" applyBorder="1" applyAlignment="1" applyProtection="1">
      <alignment/>
      <protection hidden="1"/>
    </xf>
    <xf numFmtId="3" fontId="12" fillId="35" borderId="11" xfId="0" applyNumberFormat="1" applyFont="1" applyFill="1" applyBorder="1" applyAlignment="1" applyProtection="1">
      <alignment horizontal="right" wrapText="1"/>
      <protection hidden="1"/>
    </xf>
    <xf numFmtId="3" fontId="3" fillId="0" borderId="13" xfId="0" applyNumberFormat="1" applyFont="1" applyBorder="1" applyAlignment="1" applyProtection="1">
      <alignment/>
      <protection hidden="1"/>
    </xf>
    <xf numFmtId="3" fontId="3" fillId="0" borderId="11" xfId="0" applyNumberFormat="1" applyFont="1" applyFill="1" applyBorder="1" applyAlignment="1" applyProtection="1">
      <alignment/>
      <protection hidden="1"/>
    </xf>
    <xf numFmtId="3" fontId="3" fillId="36" borderId="13" xfId="0" applyNumberFormat="1" applyFont="1" applyFill="1" applyBorder="1" applyAlignment="1" applyProtection="1">
      <alignment/>
      <protection hidden="1"/>
    </xf>
    <xf numFmtId="3" fontId="3" fillId="36" borderId="11" xfId="0" applyNumberFormat="1" applyFont="1" applyFill="1" applyBorder="1" applyAlignment="1" applyProtection="1">
      <alignment/>
      <protection hidden="1"/>
    </xf>
    <xf numFmtId="3" fontId="2" fillId="36" borderId="11" xfId="0" applyNumberFormat="1" applyFont="1" applyFill="1" applyBorder="1" applyAlignment="1" applyProtection="1">
      <alignment/>
      <protection hidden="1"/>
    </xf>
    <xf numFmtId="3" fontId="7" fillId="36" borderId="11" xfId="0" applyNumberFormat="1" applyFont="1" applyFill="1" applyBorder="1" applyAlignment="1" applyProtection="1">
      <alignment horizontal="right" wrapText="1"/>
      <protection hidden="1"/>
    </xf>
    <xf numFmtId="3" fontId="2" fillId="36" borderId="13" xfId="0" applyNumberFormat="1" applyFont="1" applyFill="1" applyBorder="1" applyAlignment="1" applyProtection="1">
      <alignment/>
      <protection hidden="1"/>
    </xf>
    <xf numFmtId="3" fontId="12" fillId="36" borderId="11" xfId="0" applyNumberFormat="1" applyFont="1" applyFill="1" applyBorder="1" applyAlignment="1" applyProtection="1">
      <alignment horizontal="right" wrapText="1"/>
      <protection hidden="1"/>
    </xf>
    <xf numFmtId="3" fontId="3" fillId="36" borderId="11" xfId="0" applyNumberFormat="1" applyFont="1" applyFill="1" applyBorder="1" applyAlignment="1" applyProtection="1">
      <alignment/>
      <protection hidden="1"/>
    </xf>
    <xf numFmtId="3" fontId="7" fillId="36" borderId="18" xfId="0" applyNumberFormat="1" applyFont="1" applyFill="1" applyBorder="1" applyAlignment="1" applyProtection="1">
      <alignment horizontal="right" wrapText="1"/>
      <protection hidden="1"/>
    </xf>
    <xf numFmtId="3" fontId="7" fillId="36" borderId="15" xfId="0" applyNumberFormat="1" applyFont="1" applyFill="1" applyBorder="1" applyAlignment="1" applyProtection="1">
      <alignment horizontal="right" wrapText="1"/>
      <protection hidden="1"/>
    </xf>
    <xf numFmtId="3" fontId="8" fillId="36" borderId="19" xfId="0" applyNumberFormat="1" applyFont="1" applyFill="1" applyBorder="1" applyAlignment="1" applyProtection="1">
      <alignment horizontal="center"/>
      <protection hidden="1"/>
    </xf>
    <xf numFmtId="3" fontId="8" fillId="36" borderId="10" xfId="0" applyNumberFormat="1" applyFont="1" applyFill="1" applyBorder="1" applyAlignment="1" applyProtection="1">
      <alignment horizontal="center"/>
      <protection hidden="1"/>
    </xf>
    <xf numFmtId="3" fontId="8" fillId="36" borderId="20" xfId="0" applyNumberFormat="1" applyFont="1" applyFill="1" applyBorder="1" applyAlignment="1" applyProtection="1">
      <alignment horizontal="center"/>
      <protection hidden="1"/>
    </xf>
    <xf numFmtId="3" fontId="5" fillId="33" borderId="21" xfId="0" applyNumberFormat="1" applyFont="1" applyFill="1" applyBorder="1" applyAlignment="1" applyProtection="1">
      <alignment vertical="top" wrapText="1"/>
      <protection hidden="1"/>
    </xf>
    <xf numFmtId="3" fontId="3" fillId="33" borderId="22" xfId="0" applyNumberFormat="1" applyFont="1" applyFill="1" applyBorder="1" applyAlignment="1" applyProtection="1">
      <alignment horizontal="center" wrapText="1"/>
      <protection hidden="1"/>
    </xf>
    <xf numFmtId="3" fontId="3" fillId="33" borderId="22" xfId="0" applyNumberFormat="1" applyFont="1" applyFill="1" applyBorder="1" applyAlignment="1" applyProtection="1">
      <alignment horizontal="center" wrapText="1"/>
      <protection hidden="1"/>
    </xf>
    <xf numFmtId="3" fontId="6" fillId="33" borderId="12" xfId="0" applyNumberFormat="1" applyFont="1" applyFill="1" applyBorder="1" applyAlignment="1" applyProtection="1">
      <alignment vertical="top" wrapText="1"/>
      <protection hidden="1"/>
    </xf>
    <xf numFmtId="3" fontId="3" fillId="33" borderId="23" xfId="0" applyNumberFormat="1" applyFont="1" applyFill="1" applyBorder="1" applyAlignment="1" applyProtection="1">
      <alignment horizontal="center"/>
      <protection hidden="1"/>
    </xf>
    <xf numFmtId="3" fontId="3" fillId="33" borderId="11" xfId="0" applyNumberFormat="1" applyFont="1" applyFill="1" applyBorder="1" applyAlignment="1" applyProtection="1">
      <alignment horizontal="center"/>
      <protection hidden="1"/>
    </xf>
    <xf numFmtId="3" fontId="3" fillId="33" borderId="11" xfId="0" applyNumberFormat="1" applyFont="1" applyFill="1" applyBorder="1" applyAlignment="1" applyProtection="1">
      <alignment horizontal="center"/>
      <protection hidden="1"/>
    </xf>
    <xf numFmtId="3" fontId="3" fillId="33" borderId="11" xfId="0" applyNumberFormat="1" applyFont="1" applyFill="1" applyBorder="1" applyAlignment="1" applyProtection="1">
      <alignment/>
      <protection hidden="1"/>
    </xf>
    <xf numFmtId="3" fontId="3" fillId="33" borderId="11" xfId="0" applyNumberFormat="1" applyFont="1" applyFill="1" applyBorder="1" applyAlignment="1" applyProtection="1">
      <alignment horizontal="right"/>
      <protection hidden="1"/>
    </xf>
    <xf numFmtId="3" fontId="2" fillId="35" borderId="0" xfId="0" applyNumberFormat="1" applyFont="1" applyFill="1" applyBorder="1" applyAlignment="1" applyProtection="1">
      <alignment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left" indent="1"/>
      <protection hidden="1"/>
    </xf>
    <xf numFmtId="3" fontId="13" fillId="35" borderId="13" xfId="0" applyNumberFormat="1" applyFont="1" applyFill="1" applyBorder="1" applyAlignment="1" applyProtection="1">
      <alignment/>
      <protection hidden="1"/>
    </xf>
    <xf numFmtId="3" fontId="14" fillId="35" borderId="13" xfId="0" applyNumberFormat="1" applyFont="1" applyFill="1" applyBorder="1" applyAlignment="1" applyProtection="1">
      <alignment/>
      <protection hidden="1"/>
    </xf>
    <xf numFmtId="3" fontId="14" fillId="35" borderId="11" xfId="0" applyNumberFormat="1" applyFont="1" applyFill="1" applyBorder="1" applyAlignment="1" applyProtection="1">
      <alignment/>
      <protection hidden="1"/>
    </xf>
    <xf numFmtId="3" fontId="15" fillId="35" borderId="11" xfId="0" applyNumberFormat="1" applyFont="1" applyFill="1" applyBorder="1" applyAlignment="1" applyProtection="1">
      <alignment horizontal="right" wrapText="1"/>
      <protection hidden="1"/>
    </xf>
    <xf numFmtId="3" fontId="16" fillId="0" borderId="16" xfId="0" applyNumberFormat="1" applyFont="1" applyBorder="1" applyAlignment="1" applyProtection="1">
      <alignment horizontal="left" wrapText="1"/>
      <protection hidden="1"/>
    </xf>
    <xf numFmtId="3" fontId="17" fillId="36" borderId="0" xfId="0" applyNumberFormat="1" applyFont="1" applyFill="1" applyBorder="1" applyAlignment="1" applyProtection="1">
      <alignment/>
      <protection hidden="1"/>
    </xf>
    <xf numFmtId="3" fontId="3" fillId="36" borderId="13" xfId="0" applyNumberFormat="1" applyFont="1" applyFill="1" applyBorder="1" applyAlignment="1" applyProtection="1">
      <alignment/>
      <protection hidden="1"/>
    </xf>
    <xf numFmtId="3" fontId="7" fillId="35" borderId="11" xfId="0" applyNumberFormat="1" applyFont="1" applyFill="1" applyBorder="1" applyAlignment="1" applyProtection="1">
      <alignment horizontal="right" wrapText="1"/>
      <protection hidden="1"/>
    </xf>
    <xf numFmtId="0" fontId="0" fillId="0" borderId="0" xfId="0" applyFill="1" applyBorder="1" applyAlignment="1" applyProtection="1">
      <alignment horizontal="left" indent="1"/>
      <protection hidden="1"/>
    </xf>
    <xf numFmtId="3" fontId="9" fillId="0" borderId="0" xfId="0" applyNumberFormat="1" applyFont="1" applyFill="1" applyBorder="1" applyAlignment="1" applyProtection="1">
      <alignment/>
      <protection hidden="1"/>
    </xf>
    <xf numFmtId="3" fontId="3" fillId="0" borderId="0" xfId="0" applyNumberFormat="1" applyFont="1" applyFill="1" applyBorder="1" applyAlignment="1" applyProtection="1">
      <alignment/>
      <protection hidden="1"/>
    </xf>
    <xf numFmtId="3" fontId="3" fillId="0" borderId="0" xfId="0" applyNumberFormat="1" applyFont="1" applyFill="1" applyBorder="1" applyAlignment="1" applyProtection="1">
      <alignment horizontal="center" wrapText="1"/>
      <protection hidden="1"/>
    </xf>
    <xf numFmtId="49" fontId="3" fillId="0" borderId="0" xfId="0" applyNumberFormat="1" applyFont="1" applyFill="1" applyBorder="1" applyAlignment="1" applyProtection="1">
      <alignment horizontal="left"/>
      <protection hidden="1"/>
    </xf>
    <xf numFmtId="3" fontId="5" fillId="0" borderId="0" xfId="0" applyNumberFormat="1" applyFont="1" applyFill="1" applyBorder="1" applyAlignment="1" applyProtection="1">
      <alignment vertical="top" wrapText="1"/>
      <protection hidden="1"/>
    </xf>
    <xf numFmtId="3" fontId="7" fillId="0" borderId="0" xfId="0" applyNumberFormat="1" applyFont="1" applyFill="1" applyBorder="1" applyAlignment="1" applyProtection="1">
      <alignment horizontal="right" wrapText="1"/>
      <protection hidden="1"/>
    </xf>
    <xf numFmtId="3" fontId="5" fillId="0" borderId="0" xfId="0" applyNumberFormat="1" applyFont="1" applyFill="1" applyBorder="1" applyAlignment="1" applyProtection="1">
      <alignment horizontal="left" vertical="top" wrapText="1" indent="2"/>
      <protection hidden="1"/>
    </xf>
    <xf numFmtId="3" fontId="4" fillId="0" borderId="0" xfId="0" applyNumberFormat="1" applyFont="1" applyFill="1" applyBorder="1" applyAlignment="1" applyProtection="1">
      <alignment horizontal="left" vertical="top" wrapText="1" indent="3"/>
      <protection hidden="1"/>
    </xf>
    <xf numFmtId="3" fontId="12" fillId="0" borderId="0" xfId="0" applyNumberFormat="1" applyFont="1" applyFill="1" applyBorder="1" applyAlignment="1" applyProtection="1">
      <alignment horizontal="right" wrapText="1"/>
      <protection hidden="1"/>
    </xf>
    <xf numFmtId="3" fontId="6" fillId="0" borderId="0" xfId="0" applyNumberFormat="1" applyFont="1" applyFill="1" applyBorder="1" applyAlignment="1" applyProtection="1">
      <alignment horizontal="left" vertical="top" wrapText="1" indent="3"/>
      <protection hidden="1"/>
    </xf>
    <xf numFmtId="3" fontId="4" fillId="0" borderId="0" xfId="0" applyNumberFormat="1" applyFont="1" applyFill="1" applyBorder="1" applyAlignment="1" applyProtection="1">
      <alignment horizontal="left" vertical="top" wrapText="1" indent="4"/>
      <protection hidden="1"/>
    </xf>
    <xf numFmtId="3" fontId="11" fillId="0" borderId="0" xfId="0" applyNumberFormat="1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 horizontal="left" vertical="top" wrapText="1" indent="1"/>
      <protection hidden="1"/>
    </xf>
    <xf numFmtId="3" fontId="4" fillId="0" borderId="0" xfId="0" applyNumberFormat="1" applyFont="1" applyFill="1" applyBorder="1" applyAlignment="1" applyProtection="1">
      <alignment horizontal="left" vertical="top" wrapText="1" indent="2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3" fontId="3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3" fontId="5" fillId="37" borderId="0" xfId="0" applyNumberFormat="1" applyFont="1" applyFill="1" applyBorder="1" applyAlignment="1" applyProtection="1">
      <alignment vertical="top" wrapText="1"/>
      <protection hidden="1"/>
    </xf>
    <xf numFmtId="3" fontId="6" fillId="37" borderId="0" xfId="0" applyNumberFormat="1" applyFont="1" applyFill="1" applyBorder="1" applyAlignment="1" applyProtection="1">
      <alignment vertical="top" wrapText="1"/>
      <protection hidden="1"/>
    </xf>
    <xf numFmtId="3" fontId="5" fillId="37" borderId="0" xfId="0" applyNumberFormat="1" applyFont="1" applyFill="1" applyBorder="1" applyAlignment="1" applyProtection="1">
      <alignment horizontal="left" vertical="top" wrapText="1"/>
      <protection hidden="1"/>
    </xf>
    <xf numFmtId="3" fontId="3" fillId="37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hidden="1"/>
    </xf>
    <xf numFmtId="3" fontId="10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3" fontId="3" fillId="0" borderId="0" xfId="0" applyNumberFormat="1" applyFont="1" applyFill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 indent="1"/>
      <protection hidden="1"/>
    </xf>
    <xf numFmtId="3" fontId="19" fillId="0" borderId="0" xfId="0" applyNumberFormat="1" applyFont="1" applyFill="1" applyBorder="1" applyAlignment="1" applyProtection="1">
      <alignment horizontal="left" wrapText="1"/>
      <protection hidden="1"/>
    </xf>
    <xf numFmtId="3" fontId="2" fillId="38" borderId="0" xfId="0" applyNumberFormat="1" applyFont="1" applyFill="1" applyBorder="1" applyAlignment="1" applyProtection="1">
      <alignment/>
      <protection hidden="1"/>
    </xf>
    <xf numFmtId="3" fontId="12" fillId="38" borderId="0" xfId="0" applyNumberFormat="1" applyFont="1" applyFill="1" applyBorder="1" applyAlignment="1" applyProtection="1">
      <alignment horizontal="right" wrapText="1"/>
      <protection hidden="1"/>
    </xf>
    <xf numFmtId="3" fontId="56" fillId="0" borderId="0" xfId="0" applyNumberFormat="1" applyFont="1" applyFill="1" applyBorder="1" applyAlignment="1" applyProtection="1">
      <alignment/>
      <protection hidden="1"/>
    </xf>
    <xf numFmtId="3" fontId="22" fillId="0" borderId="0" xfId="0" applyNumberFormat="1" applyFont="1" applyFill="1" applyBorder="1" applyAlignment="1">
      <alignment horizontal="right"/>
    </xf>
    <xf numFmtId="3" fontId="8" fillId="37" borderId="0" xfId="0" applyNumberFormat="1" applyFont="1" applyFill="1" applyBorder="1" applyAlignment="1" applyProtection="1">
      <alignment horizontal="center"/>
      <protection hidden="1"/>
    </xf>
    <xf numFmtId="3" fontId="3" fillId="37" borderId="0" xfId="0" applyNumberFormat="1" applyFont="1" applyFill="1" applyBorder="1" applyAlignment="1" applyProtection="1">
      <alignment horizontal="center" wrapText="1"/>
      <protection hidden="1"/>
    </xf>
    <xf numFmtId="3" fontId="3" fillId="37" borderId="0" xfId="0" applyNumberFormat="1" applyFont="1" applyFill="1" applyBorder="1" applyAlignment="1" applyProtection="1">
      <alignment horizontal="center" wrapText="1"/>
      <protection hidden="1"/>
    </xf>
    <xf numFmtId="3" fontId="3" fillId="37" borderId="0" xfId="0" applyNumberFormat="1" applyFont="1" applyFill="1" applyBorder="1" applyAlignment="1" applyProtection="1">
      <alignment horizontal="center"/>
      <protection hidden="1"/>
    </xf>
    <xf numFmtId="3" fontId="3" fillId="33" borderId="25" xfId="0" applyNumberFormat="1" applyFont="1" applyFill="1" applyBorder="1" applyAlignment="1" applyProtection="1">
      <alignment horizontal="center"/>
      <protection hidden="1"/>
    </xf>
    <xf numFmtId="3" fontId="3" fillId="33" borderId="26" xfId="0" applyNumberFormat="1" applyFont="1" applyFill="1" applyBorder="1" applyAlignment="1" applyProtection="1">
      <alignment horizontal="center"/>
      <protection hidden="1"/>
    </xf>
    <xf numFmtId="3" fontId="8" fillId="34" borderId="27" xfId="0" applyNumberFormat="1" applyFont="1" applyFill="1" applyBorder="1" applyAlignment="1" applyProtection="1">
      <alignment horizontal="center"/>
      <protection hidden="1"/>
    </xf>
    <xf numFmtId="3" fontId="8" fillId="34" borderId="28" xfId="0" applyNumberFormat="1" applyFont="1" applyFill="1" applyBorder="1" applyAlignment="1" applyProtection="1">
      <alignment horizontal="center"/>
      <protection hidden="1"/>
    </xf>
    <xf numFmtId="3" fontId="8" fillId="35" borderId="27" xfId="0" applyNumberFormat="1" applyFont="1" applyFill="1" applyBorder="1" applyAlignment="1" applyProtection="1">
      <alignment horizontal="center"/>
      <protection hidden="1"/>
    </xf>
    <xf numFmtId="3" fontId="8" fillId="35" borderId="29" xfId="0" applyNumberFormat="1" applyFont="1" applyFill="1" applyBorder="1" applyAlignment="1" applyProtection="1">
      <alignment horizontal="center"/>
      <protection hidden="1"/>
    </xf>
    <xf numFmtId="3" fontId="8" fillId="34" borderId="30" xfId="0" applyNumberFormat="1" applyFont="1" applyFill="1" applyBorder="1" applyAlignment="1" applyProtection="1">
      <alignment horizontal="center"/>
      <protection hidden="1"/>
    </xf>
    <xf numFmtId="3" fontId="8" fillId="34" borderId="31" xfId="0" applyNumberFormat="1" applyFont="1" applyFill="1" applyBorder="1" applyAlignment="1" applyProtection="1">
      <alignment horizontal="center"/>
      <protection hidden="1"/>
    </xf>
    <xf numFmtId="3" fontId="3" fillId="33" borderId="32" xfId="0" applyNumberFormat="1" applyFont="1" applyFill="1" applyBorder="1" applyAlignment="1" applyProtection="1">
      <alignment horizontal="center" wrapText="1"/>
      <protection hidden="1"/>
    </xf>
    <xf numFmtId="3" fontId="3" fillId="33" borderId="33" xfId="0" applyNumberFormat="1" applyFont="1" applyFill="1" applyBorder="1" applyAlignment="1" applyProtection="1">
      <alignment horizontal="center" wrapText="1"/>
      <protection hidden="1"/>
    </xf>
    <xf numFmtId="3" fontId="3" fillId="33" borderId="32" xfId="0" applyNumberFormat="1" applyFont="1" applyFill="1" applyBorder="1" applyAlignment="1" applyProtection="1">
      <alignment horizontal="center" wrapText="1"/>
      <protection hidden="1"/>
    </xf>
    <xf numFmtId="3" fontId="3" fillId="33" borderId="33" xfId="0" applyNumberFormat="1" applyFont="1" applyFill="1" applyBorder="1" applyAlignment="1" applyProtection="1">
      <alignment horizontal="center" wrapText="1"/>
      <protection hidden="1"/>
    </xf>
    <xf numFmtId="3" fontId="3" fillId="33" borderId="32" xfId="0" applyNumberFormat="1" applyFont="1" applyFill="1" applyBorder="1" applyAlignment="1" applyProtection="1">
      <alignment horizontal="center"/>
      <protection hidden="1"/>
    </xf>
    <xf numFmtId="3" fontId="3" fillId="33" borderId="33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60"/>
  <sheetViews>
    <sheetView showGridLines="0" tabSelected="1" zoomScaleSheetLayoutView="100" zoomScalePageLayoutView="0" workbookViewId="0" topLeftCell="A1">
      <pane xSplit="2" ySplit="8" topLeftCell="M13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58" sqref="G158:H158"/>
    </sheetView>
  </sheetViews>
  <sheetFormatPr defaultColWidth="9.140625" defaultRowHeight="13.5" customHeight="1"/>
  <cols>
    <col min="1" max="1" width="1.28515625" style="4" customWidth="1"/>
    <col min="2" max="2" width="31.8515625" style="4" customWidth="1"/>
    <col min="3" max="26" width="8.7109375" style="4" customWidth="1"/>
    <col min="27" max="16384" width="9.140625" style="4" customWidth="1"/>
  </cols>
  <sheetData>
    <row r="2" spans="2:26" s="78" customFormat="1" ht="15.75" customHeight="1">
      <c r="B2" s="103" t="s">
        <v>67</v>
      </c>
      <c r="C2" s="100"/>
      <c r="D2" s="100"/>
      <c r="E2" s="100"/>
      <c r="F2" s="77"/>
      <c r="G2" s="77"/>
      <c r="H2" s="77"/>
      <c r="I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2:26" s="78" customFormat="1" ht="13.5" customHeight="1">
      <c r="B3" s="101"/>
      <c r="C3" s="100"/>
      <c r="D3" s="102"/>
      <c r="E3" s="100"/>
      <c r="F3" s="77"/>
      <c r="G3" s="77"/>
      <c r="H3" s="77"/>
      <c r="I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2:26" s="78" customFormat="1" ht="13.5" customHeight="1">
      <c r="B4" s="77"/>
      <c r="C4" s="77"/>
      <c r="D4" s="77"/>
      <c r="E4" s="77"/>
      <c r="F4" s="77"/>
      <c r="G4" s="106" t="s">
        <v>68</v>
      </c>
      <c r="H4" s="104"/>
      <c r="I4" s="107"/>
      <c r="J4" s="107"/>
      <c r="K4" s="107"/>
      <c r="L4" s="108"/>
      <c r="M4" s="108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2:25" ht="13.5" customHeight="1">
      <c r="B5" s="77"/>
      <c r="C5" s="80"/>
      <c r="D5" s="80"/>
      <c r="E5" s="80"/>
      <c r="F5" s="80"/>
      <c r="G5" s="105"/>
      <c r="H5" s="105"/>
      <c r="I5" s="105"/>
      <c r="J5" s="105"/>
      <c r="K5" s="109" t="s">
        <v>91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1" t="s">
        <v>24</v>
      </c>
    </row>
    <row r="6" spans="2:26" s="79" customFormat="1" ht="36" customHeight="1">
      <c r="B6" s="96"/>
      <c r="C6" s="116" t="s">
        <v>28</v>
      </c>
      <c r="D6" s="116"/>
      <c r="E6" s="116" t="s">
        <v>88</v>
      </c>
      <c r="F6" s="116"/>
      <c r="G6" s="116" t="s">
        <v>32</v>
      </c>
      <c r="H6" s="116"/>
      <c r="I6" s="115" t="s">
        <v>25</v>
      </c>
      <c r="J6" s="115"/>
      <c r="K6" s="115" t="s">
        <v>26</v>
      </c>
      <c r="L6" s="115"/>
      <c r="M6" s="116" t="s">
        <v>89</v>
      </c>
      <c r="N6" s="115"/>
      <c r="O6" s="116" t="s">
        <v>90</v>
      </c>
      <c r="P6" s="115"/>
      <c r="Q6" s="115" t="s">
        <v>43</v>
      </c>
      <c r="R6" s="115"/>
      <c r="S6" s="116" t="s">
        <v>60</v>
      </c>
      <c r="T6" s="115"/>
      <c r="U6" s="115" t="s">
        <v>33</v>
      </c>
      <c r="V6" s="115"/>
      <c r="W6" s="115" t="s">
        <v>30</v>
      </c>
      <c r="X6" s="115"/>
      <c r="Y6" s="117" t="s">
        <v>13</v>
      </c>
      <c r="Z6" s="117"/>
    </row>
    <row r="7" spans="2:26" s="79" customFormat="1" ht="13.5" customHeight="1">
      <c r="B7" s="97" t="s">
        <v>1</v>
      </c>
      <c r="C7" s="117">
        <v>1</v>
      </c>
      <c r="D7" s="117"/>
      <c r="E7" s="117">
        <v>2</v>
      </c>
      <c r="F7" s="117"/>
      <c r="G7" s="117">
        <v>3</v>
      </c>
      <c r="H7" s="117"/>
      <c r="I7" s="117">
        <v>4</v>
      </c>
      <c r="J7" s="117"/>
      <c r="K7" s="117">
        <v>5</v>
      </c>
      <c r="L7" s="117"/>
      <c r="M7" s="117">
        <v>6</v>
      </c>
      <c r="N7" s="117"/>
      <c r="O7" s="117">
        <v>7</v>
      </c>
      <c r="P7" s="117"/>
      <c r="Q7" s="117">
        <v>8</v>
      </c>
      <c r="R7" s="117"/>
      <c r="S7" s="117">
        <v>9</v>
      </c>
      <c r="T7" s="117"/>
      <c r="U7" s="117">
        <v>10</v>
      </c>
      <c r="V7" s="117"/>
      <c r="W7" s="117">
        <v>11</v>
      </c>
      <c r="X7" s="117"/>
      <c r="Y7" s="117"/>
      <c r="Z7" s="117"/>
    </row>
    <row r="8" spans="2:26" s="79" customFormat="1" ht="13.5" customHeight="1">
      <c r="B8" s="97" t="s">
        <v>45</v>
      </c>
      <c r="C8" s="99" t="s">
        <v>65</v>
      </c>
      <c r="D8" s="99" t="s">
        <v>66</v>
      </c>
      <c r="E8" s="99" t="s">
        <v>65</v>
      </c>
      <c r="F8" s="99" t="s">
        <v>66</v>
      </c>
      <c r="G8" s="99" t="s">
        <v>65</v>
      </c>
      <c r="H8" s="99" t="s">
        <v>66</v>
      </c>
      <c r="I8" s="99" t="s">
        <v>65</v>
      </c>
      <c r="J8" s="99" t="s">
        <v>66</v>
      </c>
      <c r="K8" s="99" t="s">
        <v>65</v>
      </c>
      <c r="L8" s="99" t="s">
        <v>66</v>
      </c>
      <c r="M8" s="99" t="s">
        <v>65</v>
      </c>
      <c r="N8" s="99" t="s">
        <v>66</v>
      </c>
      <c r="O8" s="99" t="s">
        <v>65</v>
      </c>
      <c r="P8" s="99" t="s">
        <v>66</v>
      </c>
      <c r="Q8" s="99" t="s">
        <v>65</v>
      </c>
      <c r="R8" s="99" t="s">
        <v>66</v>
      </c>
      <c r="S8" s="99" t="s">
        <v>65</v>
      </c>
      <c r="T8" s="99" t="s">
        <v>66</v>
      </c>
      <c r="U8" s="99" t="s">
        <v>65</v>
      </c>
      <c r="V8" s="99" t="s">
        <v>66</v>
      </c>
      <c r="W8" s="99" t="s">
        <v>65</v>
      </c>
      <c r="X8" s="99" t="s">
        <v>66</v>
      </c>
      <c r="Y8" s="99" t="s">
        <v>65</v>
      </c>
      <c r="Z8" s="99" t="s">
        <v>66</v>
      </c>
    </row>
    <row r="9" spans="2:26" s="79" customFormat="1" ht="13.5" customHeight="1">
      <c r="B9" s="82" t="s">
        <v>34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4">
        <v>0</v>
      </c>
      <c r="L9" s="4">
        <v>-2633.277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W9" s="83">
        <v>-3995</v>
      </c>
      <c r="X9" s="83">
        <v>0</v>
      </c>
      <c r="Y9" s="83">
        <v>-3995</v>
      </c>
      <c r="Z9" s="83">
        <v>-2633.277</v>
      </c>
    </row>
    <row r="10" spans="2:26" s="79" customFormat="1" ht="13.5" customHeight="1">
      <c r="B10" s="82" t="s">
        <v>35</v>
      </c>
      <c r="C10" s="83">
        <v>325511.146898</v>
      </c>
      <c r="D10" s="83">
        <v>-143093.731</v>
      </c>
      <c r="E10" s="83">
        <v>11206.974</v>
      </c>
      <c r="F10" s="83">
        <v>-14417.39543</v>
      </c>
      <c r="G10" s="83">
        <v>-6.1859999999999955</v>
      </c>
      <c r="H10" s="83">
        <v>-113.00138099999822</v>
      </c>
      <c r="I10" s="83">
        <v>109.68900000000008</v>
      </c>
      <c r="J10" s="83">
        <v>-2915.5127160000006</v>
      </c>
      <c r="K10" s="83">
        <v>409341.92500000005</v>
      </c>
      <c r="L10" s="83">
        <v>208739.47</v>
      </c>
      <c r="M10" s="83">
        <v>-4868.317</v>
      </c>
      <c r="N10" s="83">
        <v>-2904.235723</v>
      </c>
      <c r="O10" s="83">
        <v>33515.793999999994</v>
      </c>
      <c r="P10" s="83">
        <v>-9734.552999999998</v>
      </c>
      <c r="Q10" s="83">
        <v>167.699</v>
      </c>
      <c r="R10" s="83">
        <v>46591.37100000001</v>
      </c>
      <c r="S10" s="83">
        <v>36994.065</v>
      </c>
      <c r="T10" s="83">
        <v>53799.201898</v>
      </c>
      <c r="U10" s="83">
        <v>0</v>
      </c>
      <c r="V10" s="83">
        <v>495286.76437399996</v>
      </c>
      <c r="W10" s="83">
        <v>57991</v>
      </c>
      <c r="X10" s="83">
        <v>21122</v>
      </c>
      <c r="Y10" s="83">
        <v>869963.789898</v>
      </c>
      <c r="Z10" s="83">
        <v>652360.378022</v>
      </c>
    </row>
    <row r="11" spans="2:26" s="79" customFormat="1" ht="13.5" customHeight="1">
      <c r="B11" s="84" t="s">
        <v>36</v>
      </c>
      <c r="C11" s="83">
        <v>0</v>
      </c>
      <c r="D11" s="83">
        <v>12863.232</v>
      </c>
      <c r="E11" s="83">
        <v>0</v>
      </c>
      <c r="F11" s="83">
        <v>-5.268</v>
      </c>
      <c r="G11" s="83">
        <v>0</v>
      </c>
      <c r="H11" s="83">
        <v>238.114</v>
      </c>
      <c r="I11" s="83">
        <v>0</v>
      </c>
      <c r="J11" s="83">
        <v>-330.381</v>
      </c>
      <c r="K11" s="83">
        <v>177663.664</v>
      </c>
      <c r="L11" s="83">
        <v>24433.873</v>
      </c>
      <c r="M11" s="83">
        <v>0</v>
      </c>
      <c r="N11" s="83">
        <v>1518.7200000000003</v>
      </c>
      <c r="O11" s="83">
        <v>0</v>
      </c>
      <c r="P11" s="83">
        <v>472.668</v>
      </c>
      <c r="Q11" s="83">
        <v>0</v>
      </c>
      <c r="R11" s="83">
        <v>36</v>
      </c>
      <c r="S11" s="83">
        <v>0</v>
      </c>
      <c r="T11" s="83">
        <v>143</v>
      </c>
      <c r="U11" s="83">
        <v>0</v>
      </c>
      <c r="V11" s="83">
        <v>167691</v>
      </c>
      <c r="W11" s="83">
        <v>5343</v>
      </c>
      <c r="X11" s="83">
        <v>0</v>
      </c>
      <c r="Y11" s="83">
        <v>183006.664</v>
      </c>
      <c r="Z11" s="83">
        <v>207060.958</v>
      </c>
    </row>
    <row r="12" spans="2:27" ht="13.5" customHeight="1">
      <c r="B12" s="85" t="s">
        <v>2</v>
      </c>
      <c r="C12" s="4">
        <v>0</v>
      </c>
      <c r="D12" s="4">
        <v>8218.762</v>
      </c>
      <c r="E12" s="4">
        <v>0</v>
      </c>
      <c r="F12" s="4">
        <v>-5.383</v>
      </c>
      <c r="G12" s="4">
        <v>0</v>
      </c>
      <c r="H12" s="4">
        <v>149.114</v>
      </c>
      <c r="I12" s="4">
        <v>0</v>
      </c>
      <c r="J12" s="4">
        <v>-330.381</v>
      </c>
      <c r="K12" s="4">
        <v>177663.664</v>
      </c>
      <c r="L12" s="4">
        <v>-221.802</v>
      </c>
      <c r="M12" s="4">
        <v>0</v>
      </c>
      <c r="N12" s="4">
        <v>1509.7600000000002</v>
      </c>
      <c r="O12" s="4">
        <v>0</v>
      </c>
      <c r="P12" s="4">
        <v>473.738</v>
      </c>
      <c r="Q12" s="4">
        <v>0</v>
      </c>
      <c r="R12" s="4">
        <v>36</v>
      </c>
      <c r="S12" s="4">
        <v>0</v>
      </c>
      <c r="T12" s="4">
        <v>143</v>
      </c>
      <c r="U12" s="4">
        <v>0</v>
      </c>
      <c r="V12" s="4">
        <v>167691</v>
      </c>
      <c r="W12" s="86">
        <v>0</v>
      </c>
      <c r="X12" s="86">
        <v>0</v>
      </c>
      <c r="Y12" s="83">
        <v>177663.664</v>
      </c>
      <c r="Z12" s="83">
        <v>177663.80800000002</v>
      </c>
      <c r="AA12" s="79"/>
    </row>
    <row r="13" spans="2:27" ht="13.5" customHeight="1">
      <c r="B13" s="85" t="s">
        <v>3</v>
      </c>
      <c r="C13" s="4">
        <v>0</v>
      </c>
      <c r="D13" s="4">
        <v>4644.47</v>
      </c>
      <c r="E13" s="4">
        <v>0</v>
      </c>
      <c r="F13" s="4">
        <v>0.115</v>
      </c>
      <c r="G13" s="4">
        <v>0</v>
      </c>
      <c r="H13" s="4">
        <v>89</v>
      </c>
      <c r="I13" s="4">
        <v>0</v>
      </c>
      <c r="J13" s="4">
        <v>0</v>
      </c>
      <c r="K13" s="4">
        <v>0</v>
      </c>
      <c r="L13" s="4">
        <v>24655.675</v>
      </c>
      <c r="M13" s="4">
        <v>0</v>
      </c>
      <c r="N13" s="4">
        <v>8.96</v>
      </c>
      <c r="O13" s="4">
        <v>0</v>
      </c>
      <c r="P13" s="4">
        <v>-1.07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86">
        <v>5343</v>
      </c>
      <c r="X13" s="86">
        <v>0</v>
      </c>
      <c r="Y13" s="83">
        <v>5343</v>
      </c>
      <c r="Z13" s="83">
        <v>29397.149999999998</v>
      </c>
      <c r="AA13" s="79"/>
    </row>
    <row r="14" spans="2:26" s="79" customFormat="1" ht="13.5" customHeight="1">
      <c r="B14" s="84" t="s">
        <v>15</v>
      </c>
      <c r="C14" s="83">
        <v>170872.04228499997</v>
      </c>
      <c r="D14" s="83">
        <v>56185.969000000005</v>
      </c>
      <c r="E14" s="83">
        <v>0</v>
      </c>
      <c r="F14" s="83">
        <v>-6371.517919</v>
      </c>
      <c r="G14" s="83">
        <v>0</v>
      </c>
      <c r="H14" s="83">
        <v>5270.108619000001</v>
      </c>
      <c r="I14" s="83">
        <v>0</v>
      </c>
      <c r="J14" s="83">
        <v>-4888.578716000001</v>
      </c>
      <c r="K14" s="83">
        <v>221916.58400000003</v>
      </c>
      <c r="L14" s="83">
        <v>188268.66</v>
      </c>
      <c r="M14" s="83">
        <v>0</v>
      </c>
      <c r="N14" s="83">
        <v>6836.396528000001</v>
      </c>
      <c r="O14" s="83">
        <v>0</v>
      </c>
      <c r="P14" s="83">
        <v>-20083.451</v>
      </c>
      <c r="Q14" s="83">
        <v>0</v>
      </c>
      <c r="R14" s="83">
        <v>16404.117000000002</v>
      </c>
      <c r="S14" s="83">
        <v>0</v>
      </c>
      <c r="T14" s="83">
        <v>44502.377898</v>
      </c>
      <c r="U14" s="83">
        <v>0</v>
      </c>
      <c r="V14" s="83">
        <v>142999.92887499998</v>
      </c>
      <c r="W14" s="83">
        <v>52648</v>
      </c>
      <c r="X14" s="83">
        <v>0</v>
      </c>
      <c r="Y14" s="83">
        <v>445436.62628500006</v>
      </c>
      <c r="Z14" s="83">
        <v>429124.01028499997</v>
      </c>
    </row>
    <row r="15" spans="2:26" s="79" customFormat="1" ht="13.5" customHeight="1">
      <c r="B15" s="87" t="s">
        <v>16</v>
      </c>
      <c r="C15" s="83">
        <v>155534.26099999997</v>
      </c>
      <c r="D15" s="83">
        <v>65046.095</v>
      </c>
      <c r="E15" s="83">
        <v>0</v>
      </c>
      <c r="F15" s="83">
        <v>-6450.73</v>
      </c>
      <c r="G15" s="83">
        <v>0</v>
      </c>
      <c r="H15" s="83">
        <v>5249.318000000001</v>
      </c>
      <c r="I15" s="83">
        <v>0</v>
      </c>
      <c r="J15" s="83">
        <v>-4894.435000000001</v>
      </c>
      <c r="K15" s="83">
        <v>214399.20700000002</v>
      </c>
      <c r="L15" s="83">
        <v>0</v>
      </c>
      <c r="M15" s="83">
        <v>0</v>
      </c>
      <c r="N15" s="83">
        <v>15391.839</v>
      </c>
      <c r="O15" s="83">
        <v>0</v>
      </c>
      <c r="P15" s="83">
        <v>-15267.764</v>
      </c>
      <c r="Q15" s="83">
        <v>0</v>
      </c>
      <c r="R15" s="83">
        <v>16295.076000000001</v>
      </c>
      <c r="S15" s="83">
        <v>0</v>
      </c>
      <c r="T15" s="83">
        <v>32897.914</v>
      </c>
      <c r="U15" s="83">
        <v>0</v>
      </c>
      <c r="V15" s="83">
        <v>133585.167</v>
      </c>
      <c r="W15" s="83">
        <v>0</v>
      </c>
      <c r="X15" s="83">
        <v>0</v>
      </c>
      <c r="Y15" s="83">
        <v>369933.46800000005</v>
      </c>
      <c r="Z15" s="83">
        <v>241852.48</v>
      </c>
    </row>
    <row r="16" spans="2:27" ht="13.5" customHeight="1">
      <c r="B16" s="88" t="s">
        <v>46</v>
      </c>
      <c r="C16" s="4">
        <v>7294.675999999999</v>
      </c>
      <c r="D16" s="4">
        <v>14299.806</v>
      </c>
      <c r="E16" s="4">
        <v>0</v>
      </c>
      <c r="F16" s="4">
        <v>-6413.008</v>
      </c>
      <c r="G16" s="4">
        <v>0</v>
      </c>
      <c r="H16" s="4">
        <v>5243.908000000001</v>
      </c>
      <c r="I16" s="4">
        <v>0</v>
      </c>
      <c r="J16" s="4">
        <v>-4894.435000000001</v>
      </c>
      <c r="K16" s="4">
        <v>-164075.786</v>
      </c>
      <c r="L16" s="4">
        <v>0</v>
      </c>
      <c r="M16" s="4">
        <v>0</v>
      </c>
      <c r="N16" s="4">
        <v>15391.839</v>
      </c>
      <c r="O16" s="4">
        <v>0</v>
      </c>
      <c r="P16" s="4">
        <v>-16708.679</v>
      </c>
      <c r="Q16" s="4">
        <v>0</v>
      </c>
      <c r="R16" s="4">
        <v>14546.409</v>
      </c>
      <c r="S16" s="4">
        <v>0</v>
      </c>
      <c r="T16" s="4">
        <v>4014.163</v>
      </c>
      <c r="U16" s="4">
        <v>0</v>
      </c>
      <c r="V16" s="4">
        <v>133585.167</v>
      </c>
      <c r="W16" s="86">
        <v>0</v>
      </c>
      <c r="X16" s="86">
        <v>0</v>
      </c>
      <c r="Y16" s="83">
        <v>-156781.11</v>
      </c>
      <c r="Z16" s="83">
        <v>159065.16999999998</v>
      </c>
      <c r="AA16" s="79"/>
    </row>
    <row r="17" spans="2:27" ht="13.5" customHeight="1">
      <c r="B17" s="88" t="s">
        <v>71</v>
      </c>
      <c r="C17" s="4">
        <v>-6413.008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-37.722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86">
        <v>0</v>
      </c>
      <c r="X17" s="86">
        <v>0</v>
      </c>
      <c r="Y17" s="83">
        <v>-6450.73</v>
      </c>
      <c r="Z17" s="83">
        <v>0</v>
      </c>
      <c r="AA17" s="79"/>
    </row>
    <row r="18" spans="2:28" ht="13.5" customHeight="1">
      <c r="B18" s="88" t="s">
        <v>69</v>
      </c>
      <c r="C18" s="4">
        <v>5243.908000000001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5.41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86">
        <v>0</v>
      </c>
      <c r="X18" s="86">
        <v>0</v>
      </c>
      <c r="Y18" s="83">
        <v>5249.318000000001</v>
      </c>
      <c r="Z18" s="83">
        <v>0</v>
      </c>
      <c r="AA18" s="79"/>
      <c r="AB18" s="89"/>
    </row>
    <row r="19" spans="2:28" ht="13.5" customHeight="1">
      <c r="B19" s="88" t="s">
        <v>49</v>
      </c>
      <c r="C19" s="4">
        <v>-4894.435000000001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86">
        <v>0</v>
      </c>
      <c r="X19" s="86">
        <v>0</v>
      </c>
      <c r="Y19" s="83">
        <v>-4894.435000000001</v>
      </c>
      <c r="Z19" s="83">
        <v>0</v>
      </c>
      <c r="AA19" s="79"/>
      <c r="AB19" s="89"/>
    </row>
    <row r="20" spans="2:27" ht="13.5" customHeight="1">
      <c r="B20" s="88" t="s">
        <v>50</v>
      </c>
      <c r="C20" s="4">
        <v>0</v>
      </c>
      <c r="D20" s="4">
        <v>50746.289</v>
      </c>
      <c r="E20" s="4">
        <v>0</v>
      </c>
      <c r="F20" s="4">
        <v>-37.722</v>
      </c>
      <c r="G20" s="4">
        <v>0</v>
      </c>
      <c r="H20" s="4">
        <v>5.41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1748.6670000000004</v>
      </c>
      <c r="S20" s="4">
        <v>0</v>
      </c>
      <c r="T20" s="4">
        <v>28883.751</v>
      </c>
      <c r="U20" s="4">
        <v>0</v>
      </c>
      <c r="V20" s="4">
        <v>0</v>
      </c>
      <c r="W20" s="86">
        <v>0</v>
      </c>
      <c r="X20" s="86">
        <v>0</v>
      </c>
      <c r="Y20" s="83">
        <v>0</v>
      </c>
      <c r="Z20" s="83">
        <v>81346.395</v>
      </c>
      <c r="AA20" s="79"/>
    </row>
    <row r="21" spans="2:28" ht="13.5" customHeight="1">
      <c r="B21" s="88" t="s">
        <v>73</v>
      </c>
      <c r="C21" s="4">
        <v>15391.839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86">
        <v>0</v>
      </c>
      <c r="X21" s="86">
        <v>0</v>
      </c>
      <c r="Y21" s="83">
        <v>15391.839</v>
      </c>
      <c r="Z21" s="83">
        <v>0</v>
      </c>
      <c r="AA21" s="79"/>
      <c r="AB21" s="89"/>
    </row>
    <row r="22" spans="2:27" ht="13.5" customHeight="1">
      <c r="B22" s="88" t="s">
        <v>74</v>
      </c>
      <c r="C22" s="4">
        <v>-16708.679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6.997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86">
        <v>0</v>
      </c>
      <c r="X22" s="86">
        <v>0</v>
      </c>
      <c r="Y22" s="83">
        <v>-16701.682</v>
      </c>
      <c r="Z22" s="83">
        <v>0</v>
      </c>
      <c r="AA22" s="79"/>
    </row>
    <row r="23" spans="2:27" ht="13.5" customHeight="1">
      <c r="B23" s="88" t="s">
        <v>70</v>
      </c>
      <c r="C23" s="4">
        <v>14546.409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1748.6670000000004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86">
        <v>0</v>
      </c>
      <c r="X23" s="86">
        <v>0</v>
      </c>
      <c r="Y23" s="83">
        <v>16295.076000000001</v>
      </c>
      <c r="Z23" s="83">
        <v>0</v>
      </c>
      <c r="AA23" s="79"/>
    </row>
    <row r="24" spans="2:27" ht="13.5" customHeight="1">
      <c r="B24" s="88" t="s">
        <v>54</v>
      </c>
      <c r="C24" s="4">
        <v>4014.163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28883.751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86">
        <v>0</v>
      </c>
      <c r="X24" s="86">
        <v>0</v>
      </c>
      <c r="Y24" s="83">
        <v>32897.914</v>
      </c>
      <c r="Z24" s="83">
        <v>0</v>
      </c>
      <c r="AA24" s="79"/>
    </row>
    <row r="25" spans="2:27" ht="13.5" customHeight="1">
      <c r="B25" s="88" t="s">
        <v>55</v>
      </c>
      <c r="C25" s="4">
        <v>133585.167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627.29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86">
        <v>0</v>
      </c>
      <c r="X25" s="86">
        <v>0</v>
      </c>
      <c r="Y25" s="83">
        <v>134212.457</v>
      </c>
      <c r="Z25" s="83">
        <v>0</v>
      </c>
      <c r="AA25" s="79"/>
    </row>
    <row r="26" spans="2:27" ht="13.5" customHeight="1">
      <c r="B26" s="88" t="s">
        <v>56</v>
      </c>
      <c r="C26" s="4">
        <v>3474.221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347240.60000000003</v>
      </c>
      <c r="L26" s="4">
        <v>0</v>
      </c>
      <c r="M26" s="4">
        <v>0</v>
      </c>
      <c r="N26" s="4">
        <v>0</v>
      </c>
      <c r="O26" s="4">
        <v>0</v>
      </c>
      <c r="P26" s="4">
        <v>1440.915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86">
        <v>0</v>
      </c>
      <c r="X26" s="86">
        <v>0</v>
      </c>
      <c r="Y26" s="83">
        <v>350714.82100000005</v>
      </c>
      <c r="Z26" s="83">
        <v>1440.915</v>
      </c>
      <c r="AA26" s="79"/>
    </row>
    <row r="27" spans="2:26" s="79" customFormat="1" ht="13.5" customHeight="1">
      <c r="B27" s="82" t="s">
        <v>17</v>
      </c>
      <c r="C27" s="83">
        <v>15337.781285000001</v>
      </c>
      <c r="D27" s="83">
        <v>-8860.125999999997</v>
      </c>
      <c r="E27" s="83">
        <v>0</v>
      </c>
      <c r="F27" s="83">
        <v>79.21208100000001</v>
      </c>
      <c r="G27" s="83">
        <v>0</v>
      </c>
      <c r="H27" s="83">
        <v>20.790619</v>
      </c>
      <c r="I27" s="83">
        <v>0</v>
      </c>
      <c r="J27" s="83">
        <v>5.8562840000000005</v>
      </c>
      <c r="K27" s="83">
        <v>7517.3769999999995</v>
      </c>
      <c r="L27" s="83">
        <v>188268.66</v>
      </c>
      <c r="M27" s="83">
        <v>0</v>
      </c>
      <c r="N27" s="83">
        <v>-8555.442471999999</v>
      </c>
      <c r="O27" s="83">
        <v>0</v>
      </c>
      <c r="P27" s="83">
        <v>-4815.687</v>
      </c>
      <c r="Q27" s="83">
        <v>0</v>
      </c>
      <c r="R27" s="83">
        <v>109.041</v>
      </c>
      <c r="S27" s="83">
        <v>0</v>
      </c>
      <c r="T27" s="83">
        <v>11604.463898</v>
      </c>
      <c r="U27" s="83">
        <v>0</v>
      </c>
      <c r="V27" s="83">
        <v>9414.761875</v>
      </c>
      <c r="W27" s="83">
        <v>52648</v>
      </c>
      <c r="X27" s="83">
        <v>0</v>
      </c>
      <c r="Y27" s="83">
        <v>75503.15828500001</v>
      </c>
      <c r="Z27" s="83">
        <v>187271.530285</v>
      </c>
    </row>
    <row r="28" spans="2:27" ht="13.5" customHeight="1">
      <c r="B28" s="88" t="s">
        <v>46</v>
      </c>
      <c r="C28" s="4">
        <v>90.643</v>
      </c>
      <c r="D28" s="4">
        <v>3811.688</v>
      </c>
      <c r="E28" s="4">
        <v>0</v>
      </c>
      <c r="F28" s="4">
        <v>80.52108100000001</v>
      </c>
      <c r="G28" s="4">
        <v>0</v>
      </c>
      <c r="H28" s="4">
        <v>-2.2093810000000023</v>
      </c>
      <c r="I28" s="4">
        <v>0</v>
      </c>
      <c r="J28" s="4">
        <v>5.8562840000000005</v>
      </c>
      <c r="K28" s="4">
        <v>7517.3769999999995</v>
      </c>
      <c r="L28" s="4">
        <v>0</v>
      </c>
      <c r="M28" s="4">
        <v>0</v>
      </c>
      <c r="N28" s="4">
        <v>-8555.442471999999</v>
      </c>
      <c r="O28" s="4">
        <v>0</v>
      </c>
      <c r="P28" s="4">
        <v>-2833.687</v>
      </c>
      <c r="Q28" s="4">
        <v>0</v>
      </c>
      <c r="R28" s="4">
        <v>109.041</v>
      </c>
      <c r="S28" s="4">
        <v>0</v>
      </c>
      <c r="T28" s="4">
        <v>12250.463898</v>
      </c>
      <c r="U28" s="4">
        <v>0</v>
      </c>
      <c r="V28" s="4">
        <v>9414.761875</v>
      </c>
      <c r="W28" s="86">
        <v>-19254</v>
      </c>
      <c r="X28" s="86">
        <v>0</v>
      </c>
      <c r="Y28" s="83">
        <v>-11645.98</v>
      </c>
      <c r="Z28" s="83">
        <v>14280.993285</v>
      </c>
      <c r="AA28" s="79"/>
    </row>
    <row r="29" spans="2:27" ht="13.5" customHeight="1">
      <c r="B29" s="88" t="s">
        <v>71</v>
      </c>
      <c r="C29" s="4">
        <v>80.52108100000001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86">
        <v>0</v>
      </c>
      <c r="X29" s="86">
        <v>0</v>
      </c>
      <c r="Y29" s="83">
        <v>80.52108100000001</v>
      </c>
      <c r="Z29" s="83">
        <v>0</v>
      </c>
      <c r="AA29" s="79"/>
    </row>
    <row r="30" spans="2:27" ht="13.5" customHeight="1">
      <c r="B30" s="88" t="s">
        <v>72</v>
      </c>
      <c r="C30" s="4">
        <v>-2.2093810000000023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86">
        <v>0</v>
      </c>
      <c r="X30" s="86">
        <v>0</v>
      </c>
      <c r="Y30" s="83">
        <v>-2.2093810000000023</v>
      </c>
      <c r="Z30" s="83">
        <v>0</v>
      </c>
      <c r="AA30" s="79"/>
    </row>
    <row r="31" spans="2:27" ht="13.5" customHeight="1">
      <c r="B31" s="88" t="s">
        <v>49</v>
      </c>
      <c r="C31" s="4">
        <v>5.8562840000000005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86">
        <v>0</v>
      </c>
      <c r="X31" s="86">
        <v>0</v>
      </c>
      <c r="Y31" s="83">
        <v>5.8562840000000005</v>
      </c>
      <c r="Z31" s="83">
        <v>0</v>
      </c>
      <c r="AA31" s="79"/>
    </row>
    <row r="32" spans="2:27" ht="13.5" customHeight="1">
      <c r="B32" s="88" t="s">
        <v>50</v>
      </c>
      <c r="C32" s="4">
        <v>0</v>
      </c>
      <c r="D32" s="4">
        <v>23637.699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86">
        <v>74530</v>
      </c>
      <c r="X32" s="86">
        <v>0</v>
      </c>
      <c r="Y32" s="83">
        <v>74530</v>
      </c>
      <c r="Z32" s="83">
        <v>23637.699</v>
      </c>
      <c r="AA32" s="79"/>
    </row>
    <row r="33" spans="2:27" ht="13.5" customHeight="1">
      <c r="B33" s="88" t="s">
        <v>73</v>
      </c>
      <c r="C33" s="4">
        <v>-8555.442471999999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86">
        <v>0</v>
      </c>
      <c r="X33" s="86">
        <v>0</v>
      </c>
      <c r="Y33" s="83">
        <v>-8555.442471999999</v>
      </c>
      <c r="Z33" s="83">
        <v>0</v>
      </c>
      <c r="AA33" s="79"/>
    </row>
    <row r="34" spans="2:27" ht="13.5" customHeight="1">
      <c r="B34" s="88" t="s">
        <v>75</v>
      </c>
      <c r="C34" s="4">
        <v>-2833.687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86">
        <v>-1982</v>
      </c>
      <c r="X34" s="86">
        <v>0</v>
      </c>
      <c r="Y34" s="83">
        <v>-4815.687</v>
      </c>
      <c r="Z34" s="83">
        <v>0</v>
      </c>
      <c r="AA34" s="79"/>
    </row>
    <row r="35" spans="2:27" ht="13.5" customHeight="1">
      <c r="B35" s="88" t="s">
        <v>70</v>
      </c>
      <c r="C35" s="4">
        <v>115.13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86">
        <v>0</v>
      </c>
      <c r="X35" s="86">
        <v>0</v>
      </c>
      <c r="Y35" s="83">
        <v>115.13</v>
      </c>
      <c r="Z35" s="83">
        <v>0</v>
      </c>
      <c r="AA35" s="79"/>
    </row>
    <row r="36" spans="2:27" ht="13.5" customHeight="1">
      <c r="B36" s="88" t="s">
        <v>54</v>
      </c>
      <c r="C36" s="4">
        <v>12250.463898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86">
        <v>-646</v>
      </c>
      <c r="X36" s="86">
        <v>0</v>
      </c>
      <c r="Y36" s="83">
        <v>11604.463898</v>
      </c>
      <c r="Z36" s="83">
        <v>0</v>
      </c>
      <c r="AA36" s="79"/>
    </row>
    <row r="37" spans="2:27" ht="13.5" customHeight="1">
      <c r="B37" s="88" t="s">
        <v>55</v>
      </c>
      <c r="C37" s="4">
        <v>9414.761875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86">
        <v>0</v>
      </c>
      <c r="X37" s="86">
        <v>0</v>
      </c>
      <c r="Y37" s="83">
        <v>9414.761875</v>
      </c>
      <c r="Z37" s="83">
        <v>0</v>
      </c>
      <c r="AA37" s="79"/>
    </row>
    <row r="38" spans="2:27" ht="13.5" customHeight="1">
      <c r="B38" s="88" t="s">
        <v>56</v>
      </c>
      <c r="C38" s="4">
        <v>4771.744</v>
      </c>
      <c r="D38" s="4">
        <v>-36309.513</v>
      </c>
      <c r="E38" s="4">
        <v>0</v>
      </c>
      <c r="F38" s="4">
        <v>-1.309</v>
      </c>
      <c r="G38" s="4">
        <v>0</v>
      </c>
      <c r="H38" s="4">
        <v>23</v>
      </c>
      <c r="I38" s="4">
        <v>0</v>
      </c>
      <c r="J38" s="4">
        <v>0</v>
      </c>
      <c r="K38" s="4">
        <v>0</v>
      </c>
      <c r="L38" s="4">
        <v>188268.66</v>
      </c>
      <c r="M38" s="4">
        <v>0</v>
      </c>
      <c r="N38" s="4">
        <v>0</v>
      </c>
      <c r="O38" s="4">
        <v>0</v>
      </c>
      <c r="P38" s="4">
        <v>-1982</v>
      </c>
      <c r="Q38" s="4">
        <v>0</v>
      </c>
      <c r="R38" s="4">
        <v>0</v>
      </c>
      <c r="S38" s="4">
        <v>0</v>
      </c>
      <c r="T38" s="4">
        <v>-646</v>
      </c>
      <c r="U38" s="4">
        <v>0</v>
      </c>
      <c r="V38" s="4">
        <v>0</v>
      </c>
      <c r="W38" s="86">
        <v>0</v>
      </c>
      <c r="X38" s="86">
        <v>0</v>
      </c>
      <c r="Y38" s="83">
        <v>4771.744</v>
      </c>
      <c r="Z38" s="83">
        <v>149352.838</v>
      </c>
      <c r="AA38" s="79"/>
    </row>
    <row r="39" spans="2:26" s="79" customFormat="1" ht="13.5" customHeight="1">
      <c r="B39" s="82" t="s">
        <v>18</v>
      </c>
      <c r="C39" s="83">
        <v>154639.104613</v>
      </c>
      <c r="D39" s="83">
        <v>-212142.932</v>
      </c>
      <c r="E39" s="83">
        <v>11206.974</v>
      </c>
      <c r="F39" s="83">
        <v>-8040.609511</v>
      </c>
      <c r="G39" s="83">
        <v>-6.1859999999999955</v>
      </c>
      <c r="H39" s="83">
        <v>-5621.223999999999</v>
      </c>
      <c r="I39" s="83">
        <v>109.68900000000008</v>
      </c>
      <c r="J39" s="83">
        <v>2303.4470000000006</v>
      </c>
      <c r="K39" s="83">
        <v>9761.677</v>
      </c>
      <c r="L39" s="83">
        <v>-3963.063</v>
      </c>
      <c r="M39" s="83">
        <v>-4868.317</v>
      </c>
      <c r="N39" s="83">
        <v>-11259.352251000002</v>
      </c>
      <c r="O39" s="83">
        <v>33515.793999999994</v>
      </c>
      <c r="P39" s="83">
        <v>9876.230000000001</v>
      </c>
      <c r="Q39" s="83">
        <v>167.699</v>
      </c>
      <c r="R39" s="83">
        <v>30151.254000000004</v>
      </c>
      <c r="S39" s="83">
        <v>36994.065</v>
      </c>
      <c r="T39" s="83">
        <v>9153.824</v>
      </c>
      <c r="U39" s="83">
        <v>0</v>
      </c>
      <c r="V39" s="83">
        <v>184595.83549899998</v>
      </c>
      <c r="W39" s="83">
        <v>0</v>
      </c>
      <c r="X39" s="83">
        <v>21122</v>
      </c>
      <c r="Y39" s="83">
        <v>241520.49961300002</v>
      </c>
      <c r="Z39" s="83">
        <v>16175.409737000002</v>
      </c>
    </row>
    <row r="40" spans="2:26" s="79" customFormat="1" ht="13.5" customHeight="1">
      <c r="B40" s="87" t="s">
        <v>19</v>
      </c>
      <c r="C40" s="83">
        <v>132928.597</v>
      </c>
      <c r="D40" s="83">
        <v>-209968.709</v>
      </c>
      <c r="E40" s="83">
        <v>11206.974</v>
      </c>
      <c r="F40" s="83">
        <v>-7993.391</v>
      </c>
      <c r="G40" s="83">
        <v>-3.5109999999999957</v>
      </c>
      <c r="H40" s="83">
        <v>-5618.929999999999</v>
      </c>
      <c r="I40" s="83">
        <v>109.68900000000008</v>
      </c>
      <c r="J40" s="83">
        <v>2303.4470000000006</v>
      </c>
      <c r="K40" s="83">
        <v>9171.473</v>
      </c>
      <c r="L40" s="83">
        <v>0</v>
      </c>
      <c r="M40" s="83">
        <v>-4868.317</v>
      </c>
      <c r="N40" s="83">
        <v>-15224.347000000003</v>
      </c>
      <c r="O40" s="83">
        <v>33515.793999999994</v>
      </c>
      <c r="P40" s="83">
        <v>-3995.4929999999986</v>
      </c>
      <c r="Q40" s="83">
        <v>167.699</v>
      </c>
      <c r="R40" s="83">
        <v>30103.682000000004</v>
      </c>
      <c r="S40" s="83">
        <v>36994.065</v>
      </c>
      <c r="T40" s="83">
        <v>6077.077</v>
      </c>
      <c r="U40" s="83">
        <v>0</v>
      </c>
      <c r="V40" s="83">
        <v>182632.52</v>
      </c>
      <c r="W40" s="83">
        <v>0</v>
      </c>
      <c r="X40" s="83">
        <v>56802</v>
      </c>
      <c r="Y40" s="83">
        <v>219222.46300000002</v>
      </c>
      <c r="Z40" s="83">
        <v>35117.85599999999</v>
      </c>
    </row>
    <row r="41" spans="2:27" ht="13.5" customHeight="1">
      <c r="B41" s="88" t="s">
        <v>46</v>
      </c>
      <c r="C41" s="4">
        <v>3480.075</v>
      </c>
      <c r="D41" s="4">
        <v>424.82199999999995</v>
      </c>
      <c r="E41" s="4">
        <v>753.783</v>
      </c>
      <c r="F41" s="4">
        <v>-2366.0269999999996</v>
      </c>
      <c r="G41" s="4">
        <v>0</v>
      </c>
      <c r="H41" s="4">
        <v>-8212.962</v>
      </c>
      <c r="I41" s="4">
        <v>0</v>
      </c>
      <c r="J41" s="4">
        <v>2303.4470000000006</v>
      </c>
      <c r="K41" s="4">
        <v>0</v>
      </c>
      <c r="L41" s="4">
        <v>0</v>
      </c>
      <c r="M41" s="4">
        <v>0</v>
      </c>
      <c r="N41" s="4">
        <v>-25410.171000000002</v>
      </c>
      <c r="O41" s="4">
        <v>0</v>
      </c>
      <c r="P41" s="4">
        <v>-12860.256000000001</v>
      </c>
      <c r="Q41" s="4">
        <v>0</v>
      </c>
      <c r="R41" s="4">
        <v>29906.893000000004</v>
      </c>
      <c r="S41" s="4">
        <v>-911.493</v>
      </c>
      <c r="T41" s="4">
        <v>6037.386</v>
      </c>
      <c r="U41" s="4">
        <v>0</v>
      </c>
      <c r="V41" s="4">
        <v>135311.66</v>
      </c>
      <c r="W41" s="86">
        <v>0</v>
      </c>
      <c r="X41" s="86">
        <v>56802</v>
      </c>
      <c r="Y41" s="83">
        <v>3322.3650000000002</v>
      </c>
      <c r="Z41" s="83">
        <v>181936.79200000002</v>
      </c>
      <c r="AA41" s="79"/>
    </row>
    <row r="42" spans="2:27" ht="13.5" customHeight="1">
      <c r="B42" s="88" t="s">
        <v>76</v>
      </c>
      <c r="C42" s="4">
        <v>-2366.0269999999996</v>
      </c>
      <c r="D42" s="4">
        <v>753.783</v>
      </c>
      <c r="E42" s="4">
        <v>1604.614</v>
      </c>
      <c r="F42" s="4">
        <v>-5613.88</v>
      </c>
      <c r="G42" s="4">
        <v>0</v>
      </c>
      <c r="H42" s="4">
        <v>2637.702</v>
      </c>
      <c r="I42" s="4">
        <v>0</v>
      </c>
      <c r="J42" s="4">
        <v>0</v>
      </c>
      <c r="K42" s="4">
        <v>-23.994</v>
      </c>
      <c r="L42" s="4">
        <v>0</v>
      </c>
      <c r="M42" s="4">
        <v>0</v>
      </c>
      <c r="N42" s="4">
        <v>2209.78</v>
      </c>
      <c r="O42" s="4">
        <v>0</v>
      </c>
      <c r="P42" s="4">
        <v>-23.524</v>
      </c>
      <c r="Q42" s="4">
        <v>0</v>
      </c>
      <c r="R42" s="4">
        <v>196.789</v>
      </c>
      <c r="S42" s="4">
        <v>0</v>
      </c>
      <c r="T42" s="4">
        <v>0</v>
      </c>
      <c r="U42" s="4">
        <v>0</v>
      </c>
      <c r="V42" s="4">
        <v>787.313</v>
      </c>
      <c r="W42" s="86">
        <v>0</v>
      </c>
      <c r="X42" s="86">
        <v>0</v>
      </c>
      <c r="Y42" s="83">
        <v>-785.4069999999996</v>
      </c>
      <c r="Z42" s="83">
        <v>947.9630000000011</v>
      </c>
      <c r="AA42" s="79"/>
    </row>
    <row r="43" spans="2:27" ht="13.5" customHeight="1">
      <c r="B43" s="88" t="s">
        <v>69</v>
      </c>
      <c r="C43" s="4">
        <v>-8212.961999999998</v>
      </c>
      <c r="D43" s="4">
        <v>0</v>
      </c>
      <c r="E43" s="4">
        <v>2637.702</v>
      </c>
      <c r="F43" s="4">
        <v>0</v>
      </c>
      <c r="G43" s="4">
        <v>1.903</v>
      </c>
      <c r="H43" s="4">
        <v>0</v>
      </c>
      <c r="I43" s="4">
        <v>0</v>
      </c>
      <c r="J43" s="4">
        <v>0</v>
      </c>
      <c r="K43" s="4">
        <v>-43.67</v>
      </c>
      <c r="L43" s="4">
        <v>0</v>
      </c>
      <c r="M43" s="4">
        <v>0</v>
      </c>
      <c r="N43" s="4">
        <v>-0.049</v>
      </c>
      <c r="O43" s="4">
        <v>0</v>
      </c>
      <c r="P43" s="4">
        <v>-5.679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-59</v>
      </c>
      <c r="W43" s="86">
        <v>0</v>
      </c>
      <c r="X43" s="86">
        <v>0</v>
      </c>
      <c r="Y43" s="83">
        <v>-5617.026999999997</v>
      </c>
      <c r="Z43" s="83">
        <v>-64.72800000000001</v>
      </c>
      <c r="AA43" s="79"/>
    </row>
    <row r="44" spans="2:27" ht="13.5" customHeight="1">
      <c r="B44" s="88" t="s">
        <v>49</v>
      </c>
      <c r="C44" s="4">
        <v>2303.4470000000006</v>
      </c>
      <c r="D44" s="4">
        <v>0</v>
      </c>
      <c r="E44" s="4">
        <v>507.648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13.162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109.68900000000008</v>
      </c>
      <c r="W44" s="86">
        <v>0</v>
      </c>
      <c r="X44" s="86">
        <v>0</v>
      </c>
      <c r="Y44" s="83">
        <v>2824.2570000000005</v>
      </c>
      <c r="Z44" s="83">
        <v>109.68900000000008</v>
      </c>
      <c r="AA44" s="79"/>
    </row>
    <row r="45" spans="2:27" ht="13.5" customHeight="1">
      <c r="B45" s="88" t="s">
        <v>50</v>
      </c>
      <c r="C45" s="4">
        <v>0</v>
      </c>
      <c r="D45" s="4">
        <v>-211217.421</v>
      </c>
      <c r="E45" s="4">
        <v>0</v>
      </c>
      <c r="F45" s="4">
        <v>-13.484</v>
      </c>
      <c r="G45" s="4">
        <v>0</v>
      </c>
      <c r="H45" s="4">
        <v>-43.67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43.691</v>
      </c>
      <c r="U45" s="4">
        <v>0</v>
      </c>
      <c r="V45" s="4">
        <v>0</v>
      </c>
      <c r="W45" s="86">
        <v>0</v>
      </c>
      <c r="X45" s="86">
        <v>0</v>
      </c>
      <c r="Y45" s="83">
        <v>0</v>
      </c>
      <c r="Z45" s="83">
        <v>-211230.88400000002</v>
      </c>
      <c r="AA45" s="79"/>
    </row>
    <row r="46" spans="2:27" ht="13.5" customHeight="1">
      <c r="B46" s="88" t="s">
        <v>77</v>
      </c>
      <c r="C46" s="4">
        <v>-25410.171000000002</v>
      </c>
      <c r="D46" s="4">
        <v>22.523</v>
      </c>
      <c r="E46" s="4">
        <v>2209.78</v>
      </c>
      <c r="F46" s="4">
        <v>0</v>
      </c>
      <c r="G46" s="4">
        <v>54.447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3342.0800000000004</v>
      </c>
      <c r="N46" s="4">
        <v>257.6</v>
      </c>
      <c r="O46" s="4">
        <v>7718.493</v>
      </c>
      <c r="P46" s="4">
        <v>-218.077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-7992.320000000001</v>
      </c>
      <c r="W46" s="86">
        <v>0</v>
      </c>
      <c r="X46" s="86">
        <v>0</v>
      </c>
      <c r="Y46" s="83">
        <v>-12085.371000000003</v>
      </c>
      <c r="Z46" s="83">
        <v>-7930.274</v>
      </c>
      <c r="AA46" s="79"/>
    </row>
    <row r="47" spans="2:27" ht="13.5" customHeight="1">
      <c r="B47" s="88" t="s">
        <v>75</v>
      </c>
      <c r="C47" s="4">
        <v>-12860.256000000001</v>
      </c>
      <c r="D47" s="4">
        <v>0</v>
      </c>
      <c r="E47" s="4">
        <v>2509.345</v>
      </c>
      <c r="F47" s="4">
        <v>0</v>
      </c>
      <c r="G47" s="4">
        <v>-0.861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-218.077</v>
      </c>
      <c r="N47" s="4">
        <v>7718.493</v>
      </c>
      <c r="O47" s="4">
        <v>4.579</v>
      </c>
      <c r="P47" s="4">
        <v>-20.214</v>
      </c>
      <c r="Q47" s="4">
        <v>-34.301</v>
      </c>
      <c r="R47" s="4">
        <v>0</v>
      </c>
      <c r="S47" s="4">
        <v>9166.558</v>
      </c>
      <c r="T47" s="4">
        <v>-4</v>
      </c>
      <c r="U47" s="4">
        <v>0</v>
      </c>
      <c r="V47" s="4">
        <v>25736.177999999996</v>
      </c>
      <c r="W47" s="86">
        <v>0</v>
      </c>
      <c r="X47" s="86">
        <v>0</v>
      </c>
      <c r="Y47" s="83">
        <v>-1433.0130000000015</v>
      </c>
      <c r="Z47" s="83">
        <v>33430.456999999995</v>
      </c>
      <c r="AA47" s="79"/>
    </row>
    <row r="48" spans="2:27" ht="13.5" customHeight="1">
      <c r="B48" s="88" t="s">
        <v>70</v>
      </c>
      <c r="C48" s="4">
        <v>29906.893000000004</v>
      </c>
      <c r="D48" s="4">
        <v>0</v>
      </c>
      <c r="E48" s="4">
        <v>196.789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56.544</v>
      </c>
      <c r="P48" s="4">
        <v>-34.301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86">
        <v>0</v>
      </c>
      <c r="X48" s="86">
        <v>0</v>
      </c>
      <c r="Y48" s="83">
        <v>30160.226000000006</v>
      </c>
      <c r="Z48" s="83">
        <v>-34.301</v>
      </c>
      <c r="AA48" s="79"/>
    </row>
    <row r="49" spans="2:27" ht="13.5" customHeight="1">
      <c r="B49" s="88" t="s">
        <v>54</v>
      </c>
      <c r="C49" s="4">
        <v>6037.386</v>
      </c>
      <c r="D49" s="4">
        <v>-911.493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43.691</v>
      </c>
      <c r="L49" s="4">
        <v>0</v>
      </c>
      <c r="M49" s="4">
        <v>0</v>
      </c>
      <c r="N49" s="4">
        <v>0</v>
      </c>
      <c r="O49" s="4">
        <v>0</v>
      </c>
      <c r="P49" s="4">
        <v>9166.558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28739</v>
      </c>
      <c r="W49" s="86">
        <v>0</v>
      </c>
      <c r="X49" s="86">
        <v>0</v>
      </c>
      <c r="Y49" s="83">
        <v>6081.077</v>
      </c>
      <c r="Z49" s="83">
        <v>36994.065</v>
      </c>
      <c r="AA49" s="79"/>
    </row>
    <row r="50" spans="2:27" ht="13.5" customHeight="1">
      <c r="B50" s="88" t="s">
        <v>55</v>
      </c>
      <c r="C50" s="4">
        <v>135311.66</v>
      </c>
      <c r="D50" s="4">
        <v>0</v>
      </c>
      <c r="E50" s="4">
        <v>787.313</v>
      </c>
      <c r="F50" s="4">
        <v>0</v>
      </c>
      <c r="G50" s="4">
        <v>-59</v>
      </c>
      <c r="H50" s="4">
        <v>0</v>
      </c>
      <c r="I50" s="4">
        <v>109.68900000000008</v>
      </c>
      <c r="J50" s="4">
        <v>0</v>
      </c>
      <c r="K50" s="4">
        <v>-216.12599999999998</v>
      </c>
      <c r="L50" s="4">
        <v>0</v>
      </c>
      <c r="M50" s="4">
        <v>-7992.320000000001</v>
      </c>
      <c r="N50" s="4">
        <v>0</v>
      </c>
      <c r="O50" s="4">
        <v>25736.177999999996</v>
      </c>
      <c r="P50" s="4">
        <v>0</v>
      </c>
      <c r="Q50" s="4">
        <v>202</v>
      </c>
      <c r="R50" s="4">
        <v>0</v>
      </c>
      <c r="S50" s="4">
        <v>28739</v>
      </c>
      <c r="T50" s="4">
        <v>0</v>
      </c>
      <c r="U50" s="4">
        <v>0</v>
      </c>
      <c r="V50" s="4">
        <v>0</v>
      </c>
      <c r="W50" s="86">
        <v>0</v>
      </c>
      <c r="X50" s="86">
        <v>0</v>
      </c>
      <c r="Y50" s="83">
        <v>182618.394</v>
      </c>
      <c r="Z50" s="83">
        <v>0</v>
      </c>
      <c r="AA50" s="79"/>
    </row>
    <row r="51" spans="2:27" ht="13.5" customHeight="1">
      <c r="B51" s="88" t="s">
        <v>56</v>
      </c>
      <c r="C51" s="4">
        <v>4738.552</v>
      </c>
      <c r="D51" s="4">
        <v>959.077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9398.41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86">
        <v>0</v>
      </c>
      <c r="X51" s="86">
        <v>0</v>
      </c>
      <c r="Y51" s="83">
        <v>14136.962</v>
      </c>
      <c r="Z51" s="83">
        <v>959.077</v>
      </c>
      <c r="AA51" s="79"/>
    </row>
    <row r="52" spans="2:26" s="79" customFormat="1" ht="13.5" customHeight="1">
      <c r="B52" s="87" t="s">
        <v>20</v>
      </c>
      <c r="C52" s="83">
        <v>21710.507613</v>
      </c>
      <c r="D52" s="83">
        <v>-2174.2229999999963</v>
      </c>
      <c r="E52" s="83">
        <v>0</v>
      </c>
      <c r="F52" s="83">
        <v>-47.218511</v>
      </c>
      <c r="G52" s="83">
        <v>-2.675</v>
      </c>
      <c r="H52" s="83">
        <v>-2.2939999999999996</v>
      </c>
      <c r="I52" s="83">
        <v>0</v>
      </c>
      <c r="J52" s="83">
        <v>0</v>
      </c>
      <c r="K52" s="83">
        <v>590.204</v>
      </c>
      <c r="L52" s="83">
        <v>-3963.063</v>
      </c>
      <c r="M52" s="83">
        <v>0</v>
      </c>
      <c r="N52" s="83">
        <v>3964.994749000002</v>
      </c>
      <c r="O52" s="83">
        <v>0</v>
      </c>
      <c r="P52" s="83">
        <v>13871.723</v>
      </c>
      <c r="Q52" s="83">
        <v>0</v>
      </c>
      <c r="R52" s="83">
        <v>47.571999999999996</v>
      </c>
      <c r="S52" s="83">
        <v>0</v>
      </c>
      <c r="T52" s="83">
        <v>3076.747</v>
      </c>
      <c r="U52" s="83">
        <v>0</v>
      </c>
      <c r="V52" s="83">
        <v>1963.315499</v>
      </c>
      <c r="W52" s="83">
        <v>0</v>
      </c>
      <c r="X52" s="83">
        <v>-35680</v>
      </c>
      <c r="Y52" s="83">
        <v>22298.036613000004</v>
      </c>
      <c r="Z52" s="83">
        <v>-18942.44626299999</v>
      </c>
    </row>
    <row r="53" spans="2:27" ht="13.5" customHeight="1">
      <c r="B53" s="88" t="s">
        <v>46</v>
      </c>
      <c r="C53" s="4">
        <v>-1.983</v>
      </c>
      <c r="D53" s="4">
        <v>1732.434</v>
      </c>
      <c r="E53" s="4">
        <v>0</v>
      </c>
      <c r="F53" s="4">
        <v>-48.349511</v>
      </c>
      <c r="G53" s="4">
        <v>0</v>
      </c>
      <c r="H53" s="4">
        <v>-2.2939999999999996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3942.5947490000017</v>
      </c>
      <c r="O53" s="4">
        <v>0</v>
      </c>
      <c r="P53" s="4">
        <v>13871.723</v>
      </c>
      <c r="Q53" s="4">
        <v>0</v>
      </c>
      <c r="R53" s="4">
        <v>47.571999999999996</v>
      </c>
      <c r="S53" s="4">
        <v>0</v>
      </c>
      <c r="T53" s="4">
        <v>3076.747</v>
      </c>
      <c r="U53" s="4">
        <v>0</v>
      </c>
      <c r="V53" s="4">
        <v>1965.990499</v>
      </c>
      <c r="W53" s="86">
        <v>0</v>
      </c>
      <c r="X53" s="86">
        <v>-35600</v>
      </c>
      <c r="Y53" s="83">
        <v>-1.983</v>
      </c>
      <c r="Z53" s="83">
        <v>-11013.582262999998</v>
      </c>
      <c r="AA53" s="79"/>
    </row>
    <row r="54" spans="2:27" ht="13.5" customHeight="1">
      <c r="B54" s="88" t="s">
        <v>78</v>
      </c>
      <c r="C54" s="4">
        <v>-48.349511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1.956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86">
        <v>0</v>
      </c>
      <c r="X54" s="86">
        <v>0</v>
      </c>
      <c r="Y54" s="83">
        <v>-46.393511</v>
      </c>
      <c r="Z54" s="83">
        <v>0</v>
      </c>
      <c r="AA54" s="79"/>
    </row>
    <row r="55" spans="2:27" ht="13.5" customHeight="1">
      <c r="B55" s="88" t="s">
        <v>69</v>
      </c>
      <c r="C55" s="4">
        <v>-2.2939999999999996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-2.675</v>
      </c>
      <c r="W55" s="86">
        <v>0</v>
      </c>
      <c r="X55" s="86">
        <v>0</v>
      </c>
      <c r="Y55" s="83">
        <v>-2.2939999999999996</v>
      </c>
      <c r="Z55" s="83">
        <v>-2.675</v>
      </c>
      <c r="AA55" s="79"/>
    </row>
    <row r="56" spans="2:27" ht="13.5" customHeight="1">
      <c r="B56" s="88" t="s">
        <v>49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86">
        <v>0</v>
      </c>
      <c r="X56" s="86">
        <v>0</v>
      </c>
      <c r="Y56" s="83">
        <v>0</v>
      </c>
      <c r="Z56" s="83">
        <v>0</v>
      </c>
      <c r="AA56" s="79"/>
    </row>
    <row r="57" spans="2:27" ht="13.5" customHeight="1">
      <c r="B57" s="88" t="s">
        <v>50</v>
      </c>
      <c r="C57" s="4">
        <v>0</v>
      </c>
      <c r="D57" s="4">
        <v>-14384.684999999994</v>
      </c>
      <c r="E57" s="4">
        <v>0</v>
      </c>
      <c r="F57" s="4">
        <v>1.956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86">
        <v>0</v>
      </c>
      <c r="X57" s="86">
        <v>-80</v>
      </c>
      <c r="Y57" s="83">
        <v>0</v>
      </c>
      <c r="Z57" s="83">
        <v>-14462.728999999994</v>
      </c>
      <c r="AA57" s="79"/>
    </row>
    <row r="58" spans="2:27" ht="13.5" customHeight="1">
      <c r="B58" s="88" t="s">
        <v>79</v>
      </c>
      <c r="C58" s="4">
        <v>3942.5947490000017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22.400000000000002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86">
        <v>0</v>
      </c>
      <c r="X58" s="86">
        <v>0</v>
      </c>
      <c r="Y58" s="83">
        <v>3942.5947490000017</v>
      </c>
      <c r="Z58" s="83">
        <v>22.400000000000002</v>
      </c>
      <c r="AA58" s="79"/>
    </row>
    <row r="59" spans="2:27" ht="13.5" customHeight="1">
      <c r="B59" s="88" t="s">
        <v>80</v>
      </c>
      <c r="C59" s="4">
        <v>13871.723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86">
        <v>0</v>
      </c>
      <c r="X59" s="86">
        <v>0</v>
      </c>
      <c r="Y59" s="83">
        <v>13871.723</v>
      </c>
      <c r="Z59" s="83">
        <v>0</v>
      </c>
      <c r="AA59" s="79"/>
    </row>
    <row r="60" spans="2:27" ht="13.5" customHeight="1">
      <c r="B60" s="88" t="s">
        <v>70</v>
      </c>
      <c r="C60" s="4">
        <v>47.571999999999996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86">
        <v>0</v>
      </c>
      <c r="X60" s="86">
        <v>0</v>
      </c>
      <c r="Y60" s="83">
        <v>47.571999999999996</v>
      </c>
      <c r="Z60" s="83">
        <v>0</v>
      </c>
      <c r="AA60" s="79"/>
    </row>
    <row r="61" spans="2:27" ht="13.5" customHeight="1">
      <c r="B61" s="88" t="s">
        <v>54</v>
      </c>
      <c r="C61" s="4">
        <v>3076.747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86">
        <v>0</v>
      </c>
      <c r="X61" s="86">
        <v>0</v>
      </c>
      <c r="Y61" s="83">
        <v>3076.747</v>
      </c>
      <c r="Z61" s="83">
        <v>0</v>
      </c>
      <c r="AA61" s="79"/>
    </row>
    <row r="62" spans="2:27" ht="13.5" customHeight="1">
      <c r="B62" s="88" t="s">
        <v>55</v>
      </c>
      <c r="C62" s="4">
        <v>1965.9904990000002</v>
      </c>
      <c r="D62" s="4">
        <v>0</v>
      </c>
      <c r="E62" s="4">
        <v>0</v>
      </c>
      <c r="F62" s="4">
        <v>0</v>
      </c>
      <c r="G62" s="4">
        <v>-2.675</v>
      </c>
      <c r="H62" s="4">
        <v>0</v>
      </c>
      <c r="I62" s="4">
        <v>0</v>
      </c>
      <c r="J62" s="4">
        <v>0</v>
      </c>
      <c r="K62" s="4">
        <v>212.576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86">
        <v>0</v>
      </c>
      <c r="X62" s="86">
        <v>0</v>
      </c>
      <c r="Y62" s="83">
        <v>2175.8914990000003</v>
      </c>
      <c r="Z62" s="83">
        <v>0</v>
      </c>
      <c r="AA62" s="79"/>
    </row>
    <row r="63" spans="2:27" ht="13.5" customHeight="1">
      <c r="B63" s="88" t="s">
        <v>56</v>
      </c>
      <c r="C63" s="4">
        <v>-1141.493124</v>
      </c>
      <c r="D63" s="4">
        <v>10478.027999999998</v>
      </c>
      <c r="E63" s="4">
        <v>0</v>
      </c>
      <c r="F63" s="4">
        <v>-0.825</v>
      </c>
      <c r="G63" s="4">
        <v>0</v>
      </c>
      <c r="H63" s="4">
        <v>0</v>
      </c>
      <c r="I63" s="4">
        <v>0</v>
      </c>
      <c r="J63" s="4">
        <v>0</v>
      </c>
      <c r="K63" s="4">
        <v>375.67199999999997</v>
      </c>
      <c r="L63" s="4">
        <v>-3963.063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86">
        <v>0</v>
      </c>
      <c r="X63" s="86">
        <v>0</v>
      </c>
      <c r="Y63" s="83">
        <v>-765.821124</v>
      </c>
      <c r="Z63" s="83">
        <v>6514.139999999998</v>
      </c>
      <c r="AA63" s="79"/>
    </row>
    <row r="64" spans="2:26" s="79" customFormat="1" ht="13.5" customHeight="1">
      <c r="B64" s="82" t="s">
        <v>37</v>
      </c>
      <c r="C64" s="83">
        <v>2649.5240000000003</v>
      </c>
      <c r="D64" s="83">
        <v>265256.93828</v>
      </c>
      <c r="E64" s="83">
        <v>-4480.808999999999</v>
      </c>
      <c r="F64" s="83">
        <v>16094.523</v>
      </c>
      <c r="G64" s="83">
        <v>10811.64</v>
      </c>
      <c r="H64" s="83">
        <v>2637.4869999999996</v>
      </c>
      <c r="I64" s="83">
        <v>-87.55999999999999</v>
      </c>
      <c r="J64" s="83">
        <v>16252.393</v>
      </c>
      <c r="K64" s="83">
        <v>0</v>
      </c>
      <c r="L64" s="83">
        <v>26785.910999999996</v>
      </c>
      <c r="M64" s="83">
        <v>-38584.547</v>
      </c>
      <c r="N64" s="83">
        <v>8941.851000000002</v>
      </c>
      <c r="O64" s="83">
        <v>25329.465</v>
      </c>
      <c r="P64" s="83">
        <v>6199.250999999999</v>
      </c>
      <c r="Q64" s="83">
        <v>-75.076</v>
      </c>
      <c r="R64" s="83">
        <v>14</v>
      </c>
      <c r="S64" s="83">
        <v>513130.94828</v>
      </c>
      <c r="T64" s="83">
        <v>21534</v>
      </c>
      <c r="U64" s="83">
        <v>0</v>
      </c>
      <c r="V64" s="83">
        <v>196422.646</v>
      </c>
      <c r="W64" s="83">
        <v>0</v>
      </c>
      <c r="X64" s="83">
        <v>-50631</v>
      </c>
      <c r="Y64" s="83">
        <v>508693.58528000006</v>
      </c>
      <c r="Z64" s="83">
        <v>509508.0002799999</v>
      </c>
    </row>
    <row r="65" spans="2:26" s="79" customFormat="1" ht="13.5" customHeight="1">
      <c r="B65" s="87" t="s">
        <v>21</v>
      </c>
      <c r="C65" s="83">
        <v>-2996.7</v>
      </c>
      <c r="D65" s="83">
        <v>193112.72499999998</v>
      </c>
      <c r="E65" s="83">
        <v>-849.5379999999999</v>
      </c>
      <c r="F65" s="83">
        <v>12449.454</v>
      </c>
      <c r="G65" s="83">
        <v>10357.938999999998</v>
      </c>
      <c r="H65" s="83">
        <v>-618.277</v>
      </c>
      <c r="I65" s="83">
        <v>-83.579</v>
      </c>
      <c r="J65" s="83">
        <v>-2982.2200000000003</v>
      </c>
      <c r="K65" s="83">
        <v>0</v>
      </c>
      <c r="L65" s="83">
        <v>26904.972999999998</v>
      </c>
      <c r="M65" s="83">
        <v>-5369.543000000001</v>
      </c>
      <c r="N65" s="83">
        <v>7899.656000000002</v>
      </c>
      <c r="O65" s="83">
        <v>9519.094000000001</v>
      </c>
      <c r="P65" s="83">
        <v>-5197.53</v>
      </c>
      <c r="Q65" s="83">
        <v>0</v>
      </c>
      <c r="R65" s="83">
        <v>0</v>
      </c>
      <c r="S65" s="83">
        <v>274829.235</v>
      </c>
      <c r="T65" s="83">
        <v>6902</v>
      </c>
      <c r="U65" s="83">
        <v>0</v>
      </c>
      <c r="V65" s="83">
        <v>-11261.261</v>
      </c>
      <c r="W65" s="83">
        <v>0</v>
      </c>
      <c r="X65" s="83">
        <v>0</v>
      </c>
      <c r="Y65" s="83">
        <v>285406.90800000005</v>
      </c>
      <c r="Z65" s="83">
        <v>227209.51999999996</v>
      </c>
    </row>
    <row r="66" spans="2:27" ht="13.5" customHeight="1">
      <c r="B66" s="88" t="s">
        <v>46</v>
      </c>
      <c r="C66" s="4">
        <v>-1687.26</v>
      </c>
      <c r="D66" s="4">
        <v>-3296.6730000000002</v>
      </c>
      <c r="E66" s="4">
        <v>-682.8729999999999</v>
      </c>
      <c r="F66" s="4">
        <v>-116.088</v>
      </c>
      <c r="G66" s="4">
        <v>10460.653999999999</v>
      </c>
      <c r="H66" s="4">
        <v>0</v>
      </c>
      <c r="I66" s="4">
        <v>-83.579</v>
      </c>
      <c r="J66" s="4">
        <v>-185.445</v>
      </c>
      <c r="K66" s="4">
        <v>0</v>
      </c>
      <c r="L66" s="4">
        <v>0</v>
      </c>
      <c r="M66" s="4">
        <v>-2435.0350000000003</v>
      </c>
      <c r="N66" s="4">
        <v>-862.21</v>
      </c>
      <c r="O66" s="4">
        <v>-2480.906</v>
      </c>
      <c r="P66" s="4">
        <v>-142.436</v>
      </c>
      <c r="Q66" s="4">
        <v>0</v>
      </c>
      <c r="R66" s="4">
        <v>0</v>
      </c>
      <c r="S66" s="4">
        <v>191631.137</v>
      </c>
      <c r="T66" s="4">
        <v>0</v>
      </c>
      <c r="U66" s="4">
        <v>0</v>
      </c>
      <c r="V66" s="4">
        <v>-3.261</v>
      </c>
      <c r="W66" s="86">
        <v>0</v>
      </c>
      <c r="X66" s="86">
        <v>0</v>
      </c>
      <c r="Y66" s="83">
        <v>194722.13799999998</v>
      </c>
      <c r="Z66" s="83">
        <v>-4606.113000000001</v>
      </c>
      <c r="AA66" s="79"/>
    </row>
    <row r="67" spans="2:27" ht="13.5" customHeight="1">
      <c r="B67" s="88" t="s">
        <v>81</v>
      </c>
      <c r="C67" s="4">
        <v>-116.088</v>
      </c>
      <c r="D67" s="4">
        <v>-682.8729999999999</v>
      </c>
      <c r="E67" s="4">
        <v>-166.665</v>
      </c>
      <c r="F67" s="4">
        <v>-1005.298</v>
      </c>
      <c r="G67" s="4">
        <v>-52.5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275.953</v>
      </c>
      <c r="N67" s="4">
        <v>0</v>
      </c>
      <c r="O67" s="4">
        <v>0</v>
      </c>
      <c r="P67" s="4">
        <v>60</v>
      </c>
      <c r="Q67" s="4">
        <v>0</v>
      </c>
      <c r="R67" s="4">
        <v>0</v>
      </c>
      <c r="S67" s="4">
        <v>16873.839</v>
      </c>
      <c r="T67" s="4">
        <v>0</v>
      </c>
      <c r="U67" s="4">
        <v>0</v>
      </c>
      <c r="V67" s="4">
        <v>0</v>
      </c>
      <c r="W67" s="86">
        <v>0</v>
      </c>
      <c r="X67" s="86">
        <v>0</v>
      </c>
      <c r="Y67" s="83">
        <v>16814.539</v>
      </c>
      <c r="Z67" s="83">
        <v>-1628.1709999999998</v>
      </c>
      <c r="AA67" s="79"/>
    </row>
    <row r="68" spans="2:27" ht="13.5" customHeight="1">
      <c r="B68" s="88" t="s">
        <v>69</v>
      </c>
      <c r="C68" s="4">
        <v>0</v>
      </c>
      <c r="D68" s="4">
        <v>10460.653999999999</v>
      </c>
      <c r="E68" s="4">
        <v>0</v>
      </c>
      <c r="F68" s="4">
        <v>-52.5</v>
      </c>
      <c r="G68" s="4">
        <v>0</v>
      </c>
      <c r="H68" s="4">
        <v>-157.001</v>
      </c>
      <c r="I68" s="4">
        <v>0</v>
      </c>
      <c r="J68" s="4">
        <v>0</v>
      </c>
      <c r="K68" s="4">
        <v>0</v>
      </c>
      <c r="L68" s="4">
        <v>0</v>
      </c>
      <c r="M68" s="4">
        <v>-497.385</v>
      </c>
      <c r="N68" s="4">
        <v>-50.294</v>
      </c>
      <c r="O68" s="4">
        <v>0</v>
      </c>
      <c r="P68" s="4">
        <v>-4579.664</v>
      </c>
      <c r="Q68" s="4">
        <v>0</v>
      </c>
      <c r="R68" s="4">
        <v>0</v>
      </c>
      <c r="S68" s="4">
        <v>28.304</v>
      </c>
      <c r="T68" s="4">
        <v>0</v>
      </c>
      <c r="U68" s="4">
        <v>0</v>
      </c>
      <c r="V68" s="4">
        <v>0</v>
      </c>
      <c r="W68" s="86">
        <v>0</v>
      </c>
      <c r="X68" s="86">
        <v>0</v>
      </c>
      <c r="Y68" s="83">
        <v>-469.081</v>
      </c>
      <c r="Z68" s="83">
        <v>5621.194999999999</v>
      </c>
      <c r="AA68" s="79"/>
    </row>
    <row r="69" spans="2:27" ht="13.5" customHeight="1">
      <c r="B69" s="88" t="s">
        <v>49</v>
      </c>
      <c r="C69" s="4">
        <v>-185.445</v>
      </c>
      <c r="D69" s="4">
        <v>-83.579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6.284</v>
      </c>
      <c r="N69" s="4">
        <v>0</v>
      </c>
      <c r="O69" s="4">
        <v>12000</v>
      </c>
      <c r="P69" s="4">
        <v>0</v>
      </c>
      <c r="Q69" s="4">
        <v>0</v>
      </c>
      <c r="R69" s="4">
        <v>0</v>
      </c>
      <c r="S69" s="4">
        <v>-2803.059</v>
      </c>
      <c r="T69" s="4">
        <v>0</v>
      </c>
      <c r="U69" s="4">
        <v>0</v>
      </c>
      <c r="V69" s="4">
        <v>0</v>
      </c>
      <c r="W69" s="86">
        <v>0</v>
      </c>
      <c r="X69" s="86">
        <v>0</v>
      </c>
      <c r="Y69" s="83">
        <v>9017.779999999999</v>
      </c>
      <c r="Z69" s="83">
        <v>-83.579</v>
      </c>
      <c r="AA69" s="79"/>
    </row>
    <row r="70" spans="2:27" ht="13.5" customHeight="1">
      <c r="B70" s="88" t="s">
        <v>50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71800.284</v>
      </c>
      <c r="T70" s="4">
        <v>0</v>
      </c>
      <c r="U70" s="4">
        <v>0</v>
      </c>
      <c r="V70" s="4">
        <v>0</v>
      </c>
      <c r="W70" s="86">
        <v>0</v>
      </c>
      <c r="X70" s="86">
        <v>0</v>
      </c>
      <c r="Y70" s="83">
        <v>71800.284</v>
      </c>
      <c r="Z70" s="83">
        <v>0</v>
      </c>
      <c r="AA70" s="79"/>
    </row>
    <row r="71" spans="2:27" ht="13.5" customHeight="1">
      <c r="B71" s="88" t="s">
        <v>82</v>
      </c>
      <c r="C71" s="4">
        <v>-862.21</v>
      </c>
      <c r="D71" s="4">
        <v>-2435.0350000000003</v>
      </c>
      <c r="E71" s="4">
        <v>0</v>
      </c>
      <c r="F71" s="4">
        <v>275.953</v>
      </c>
      <c r="G71" s="4">
        <v>-50.294</v>
      </c>
      <c r="H71" s="4">
        <v>-497.385</v>
      </c>
      <c r="I71" s="4">
        <v>0</v>
      </c>
      <c r="J71" s="4">
        <v>6.284</v>
      </c>
      <c r="K71" s="4">
        <v>0</v>
      </c>
      <c r="L71" s="4">
        <v>0</v>
      </c>
      <c r="M71" s="4">
        <v>-2719.36</v>
      </c>
      <c r="N71" s="4">
        <v>-280</v>
      </c>
      <c r="O71" s="4">
        <v>0</v>
      </c>
      <c r="P71" s="4">
        <v>0</v>
      </c>
      <c r="Q71" s="4">
        <v>0</v>
      </c>
      <c r="R71" s="4">
        <v>0</v>
      </c>
      <c r="S71" s="4">
        <v>9092.160000000002</v>
      </c>
      <c r="T71" s="4">
        <v>23</v>
      </c>
      <c r="U71" s="4">
        <v>0</v>
      </c>
      <c r="V71" s="4">
        <v>0</v>
      </c>
      <c r="W71" s="86">
        <v>0</v>
      </c>
      <c r="X71" s="86">
        <v>0</v>
      </c>
      <c r="Y71" s="83">
        <v>5460.296000000002</v>
      </c>
      <c r="Z71" s="83">
        <v>-2907.1830000000004</v>
      </c>
      <c r="AA71" s="79"/>
    </row>
    <row r="72" spans="2:27" ht="13.5" customHeight="1">
      <c r="B72" s="88" t="s">
        <v>75</v>
      </c>
      <c r="C72" s="4">
        <v>-142.436</v>
      </c>
      <c r="D72" s="4">
        <v>-2480.906</v>
      </c>
      <c r="E72" s="4">
        <v>0</v>
      </c>
      <c r="F72" s="4">
        <v>-3526.452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-535.4300000000001</v>
      </c>
      <c r="T72" s="4">
        <v>12</v>
      </c>
      <c r="U72" s="4">
        <v>0</v>
      </c>
      <c r="V72" s="4">
        <v>0</v>
      </c>
      <c r="W72" s="86">
        <v>0</v>
      </c>
      <c r="X72" s="86">
        <v>0</v>
      </c>
      <c r="Y72" s="83">
        <v>-677.8660000000001</v>
      </c>
      <c r="Z72" s="83">
        <v>-5995.358</v>
      </c>
      <c r="AA72" s="79"/>
    </row>
    <row r="73" spans="2:27" ht="13.5" customHeight="1">
      <c r="B73" s="88" t="s">
        <v>70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86">
        <v>0</v>
      </c>
      <c r="X73" s="86">
        <v>0</v>
      </c>
      <c r="Y73" s="83">
        <v>0</v>
      </c>
      <c r="Z73" s="83">
        <v>0</v>
      </c>
      <c r="AA73" s="79"/>
    </row>
    <row r="74" spans="2:27" ht="13.5" customHeight="1">
      <c r="B74" s="88" t="s">
        <v>54</v>
      </c>
      <c r="C74" s="4">
        <v>0</v>
      </c>
      <c r="D74" s="4">
        <v>191631.137</v>
      </c>
      <c r="E74" s="4">
        <v>0</v>
      </c>
      <c r="F74" s="4">
        <v>16873.839</v>
      </c>
      <c r="G74" s="4">
        <v>0</v>
      </c>
      <c r="H74" s="4">
        <v>28.304</v>
      </c>
      <c r="I74" s="4">
        <v>0</v>
      </c>
      <c r="J74" s="4">
        <v>-2803.059</v>
      </c>
      <c r="K74" s="4">
        <v>0</v>
      </c>
      <c r="L74" s="4">
        <v>71800.284</v>
      </c>
      <c r="M74" s="4">
        <v>0</v>
      </c>
      <c r="N74" s="4">
        <v>9092.160000000002</v>
      </c>
      <c r="O74" s="4">
        <v>0</v>
      </c>
      <c r="P74" s="4">
        <v>-535.4300000000001</v>
      </c>
      <c r="Q74" s="4">
        <v>0</v>
      </c>
      <c r="R74" s="4">
        <v>0</v>
      </c>
      <c r="S74" s="4">
        <v>0</v>
      </c>
      <c r="T74" s="4">
        <v>6867</v>
      </c>
      <c r="U74" s="4">
        <v>0</v>
      </c>
      <c r="V74" s="4">
        <v>-11258</v>
      </c>
      <c r="W74" s="86">
        <v>0</v>
      </c>
      <c r="X74" s="86">
        <v>0</v>
      </c>
      <c r="Y74" s="83">
        <v>0</v>
      </c>
      <c r="Z74" s="83">
        <v>281696.235</v>
      </c>
      <c r="AA74" s="79"/>
    </row>
    <row r="75" spans="2:27" ht="13.5" customHeight="1">
      <c r="B75" s="88" t="s">
        <v>55</v>
      </c>
      <c r="C75" s="4">
        <v>-3.261</v>
      </c>
      <c r="D75" s="4">
        <v>0</v>
      </c>
      <c r="E75" s="4">
        <v>0</v>
      </c>
      <c r="F75" s="4">
        <v>0</v>
      </c>
      <c r="G75" s="4">
        <v>0.079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-11258</v>
      </c>
      <c r="T75" s="4">
        <v>0</v>
      </c>
      <c r="U75" s="4">
        <v>0</v>
      </c>
      <c r="V75" s="4">
        <v>0</v>
      </c>
      <c r="W75" s="86">
        <v>0</v>
      </c>
      <c r="X75" s="86">
        <v>0</v>
      </c>
      <c r="Y75" s="83">
        <v>-11261.182</v>
      </c>
      <c r="Z75" s="83">
        <v>0</v>
      </c>
      <c r="AA75" s="79"/>
    </row>
    <row r="76" spans="2:27" ht="13.5" customHeight="1">
      <c r="B76" s="88" t="s">
        <v>56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7.805</v>
      </c>
      <c r="I76" s="4">
        <v>0</v>
      </c>
      <c r="J76" s="4">
        <v>0</v>
      </c>
      <c r="K76" s="4">
        <v>0</v>
      </c>
      <c r="L76" s="4">
        <v>-44895.311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86">
        <v>0</v>
      </c>
      <c r="X76" s="86">
        <v>0</v>
      </c>
      <c r="Y76" s="83">
        <v>0</v>
      </c>
      <c r="Z76" s="83">
        <v>-44887.506</v>
      </c>
      <c r="AA76" s="79"/>
    </row>
    <row r="77" spans="2:26" s="79" customFormat="1" ht="13.5" customHeight="1">
      <c r="B77" s="87" t="s">
        <v>22</v>
      </c>
      <c r="C77" s="83">
        <v>5646.224</v>
      </c>
      <c r="D77" s="83">
        <v>72144.21328000001</v>
      </c>
      <c r="E77" s="83">
        <v>-3631.2709999999997</v>
      </c>
      <c r="F77" s="83">
        <v>3645.069</v>
      </c>
      <c r="G77" s="83">
        <v>453.701</v>
      </c>
      <c r="H77" s="83">
        <v>3255.7639999999997</v>
      </c>
      <c r="I77" s="83">
        <v>-3.981</v>
      </c>
      <c r="J77" s="83">
        <v>19234.613</v>
      </c>
      <c r="K77" s="83">
        <v>0</v>
      </c>
      <c r="L77" s="83">
        <v>-119.06200000000001</v>
      </c>
      <c r="M77" s="83">
        <v>-33215.004</v>
      </c>
      <c r="N77" s="83">
        <v>1042.195</v>
      </c>
      <c r="O77" s="83">
        <v>15810.371</v>
      </c>
      <c r="P77" s="83">
        <v>11396.780999999999</v>
      </c>
      <c r="Q77" s="83">
        <v>-75.076</v>
      </c>
      <c r="R77" s="83">
        <v>14</v>
      </c>
      <c r="S77" s="83">
        <v>238301.71328000003</v>
      </c>
      <c r="T77" s="83">
        <v>14632</v>
      </c>
      <c r="U77" s="83">
        <v>0</v>
      </c>
      <c r="V77" s="83">
        <v>207683.907</v>
      </c>
      <c r="W77" s="83">
        <v>0</v>
      </c>
      <c r="X77" s="83">
        <v>-50631</v>
      </c>
      <c r="Y77" s="83">
        <v>223286.67728</v>
      </c>
      <c r="Z77" s="83">
        <v>282298.48027999996</v>
      </c>
    </row>
    <row r="78" spans="2:27" ht="13.5" customHeight="1">
      <c r="B78" s="88" t="s">
        <v>46</v>
      </c>
      <c r="C78" s="4">
        <v>3492.677</v>
      </c>
      <c r="D78" s="4">
        <v>1420.075</v>
      </c>
      <c r="E78" s="4">
        <v>-1931.271</v>
      </c>
      <c r="F78" s="4">
        <v>432.36199999999997</v>
      </c>
      <c r="G78" s="4">
        <v>460.13100000000003</v>
      </c>
      <c r="H78" s="4">
        <v>64.512</v>
      </c>
      <c r="I78" s="4">
        <v>0</v>
      </c>
      <c r="J78" s="4">
        <v>457.759</v>
      </c>
      <c r="K78" s="4">
        <v>0</v>
      </c>
      <c r="L78" s="4">
        <v>0</v>
      </c>
      <c r="M78" s="4">
        <v>6210.9800000000005</v>
      </c>
      <c r="N78" s="4">
        <v>1081.191</v>
      </c>
      <c r="O78" s="4">
        <v>11087.036</v>
      </c>
      <c r="P78" s="4">
        <v>112.845</v>
      </c>
      <c r="Q78" s="4">
        <v>-75.076</v>
      </c>
      <c r="R78" s="4">
        <v>0</v>
      </c>
      <c r="S78" s="4">
        <v>53866.07628000001</v>
      </c>
      <c r="T78" s="4">
        <v>0</v>
      </c>
      <c r="U78" s="4">
        <v>0</v>
      </c>
      <c r="V78" s="4">
        <v>-1.6929999999999992</v>
      </c>
      <c r="W78" s="86">
        <v>0</v>
      </c>
      <c r="X78" s="86">
        <v>0</v>
      </c>
      <c r="Y78" s="83">
        <v>73110.55328000001</v>
      </c>
      <c r="Z78" s="83">
        <v>3567.0509999999995</v>
      </c>
      <c r="AA78" s="79"/>
    </row>
    <row r="79" spans="2:27" ht="13.5" customHeight="1">
      <c r="B79" s="88" t="s">
        <v>83</v>
      </c>
      <c r="C79" s="4">
        <v>432.36199999999997</v>
      </c>
      <c r="D79" s="4">
        <v>-1931.271</v>
      </c>
      <c r="E79" s="4">
        <v>-1700</v>
      </c>
      <c r="F79" s="4">
        <v>1289.978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1803.907</v>
      </c>
      <c r="N79" s="4">
        <v>0</v>
      </c>
      <c r="O79" s="4">
        <v>320</v>
      </c>
      <c r="P79" s="4">
        <v>-1.903</v>
      </c>
      <c r="Q79" s="4">
        <v>0</v>
      </c>
      <c r="R79" s="4">
        <v>0</v>
      </c>
      <c r="S79" s="4">
        <v>-130.33800000000002</v>
      </c>
      <c r="T79" s="4">
        <v>0</v>
      </c>
      <c r="U79" s="4">
        <v>0</v>
      </c>
      <c r="V79" s="4">
        <v>0</v>
      </c>
      <c r="W79" s="86">
        <v>0</v>
      </c>
      <c r="X79" s="86">
        <v>0</v>
      </c>
      <c r="Y79" s="83">
        <v>725.931</v>
      </c>
      <c r="Z79" s="83">
        <v>-643.1959999999999</v>
      </c>
      <c r="AA79" s="79"/>
    </row>
    <row r="80" spans="2:27" ht="13.5" customHeight="1">
      <c r="B80" s="88" t="s">
        <v>72</v>
      </c>
      <c r="C80" s="4">
        <v>64.512</v>
      </c>
      <c r="D80" s="4">
        <v>460.13100000000003</v>
      </c>
      <c r="E80" s="4">
        <v>0</v>
      </c>
      <c r="F80" s="4">
        <v>0</v>
      </c>
      <c r="G80" s="4">
        <v>0</v>
      </c>
      <c r="H80" s="4">
        <v>-378.259</v>
      </c>
      <c r="I80" s="4">
        <v>0</v>
      </c>
      <c r="J80" s="4">
        <v>0</v>
      </c>
      <c r="K80" s="4">
        <v>0</v>
      </c>
      <c r="L80" s="4">
        <v>-98.686</v>
      </c>
      <c r="M80" s="4">
        <v>1846.757</v>
      </c>
      <c r="N80" s="4">
        <v>-6.43</v>
      </c>
      <c r="O80" s="4">
        <v>50</v>
      </c>
      <c r="P80" s="4">
        <v>0.43</v>
      </c>
      <c r="Q80" s="4">
        <v>0</v>
      </c>
      <c r="R80" s="4">
        <v>0</v>
      </c>
      <c r="S80" s="4">
        <v>1685.7129999999997</v>
      </c>
      <c r="T80" s="4">
        <v>0</v>
      </c>
      <c r="U80" s="4">
        <v>0</v>
      </c>
      <c r="V80" s="4">
        <v>0</v>
      </c>
      <c r="W80" s="86">
        <v>0</v>
      </c>
      <c r="X80" s="86">
        <v>0</v>
      </c>
      <c r="Y80" s="83">
        <v>3646.982</v>
      </c>
      <c r="Z80" s="83">
        <v>-22.813999999999993</v>
      </c>
      <c r="AA80" s="79"/>
    </row>
    <row r="81" spans="2:27" ht="13.5" customHeight="1">
      <c r="B81" s="88" t="s">
        <v>49</v>
      </c>
      <c r="C81" s="4">
        <v>457.759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63.845</v>
      </c>
      <c r="N81" s="4">
        <v>-3.981</v>
      </c>
      <c r="O81" s="4">
        <v>2020</v>
      </c>
      <c r="P81" s="4">
        <v>12000</v>
      </c>
      <c r="Q81" s="4">
        <v>0</v>
      </c>
      <c r="R81" s="4">
        <v>0</v>
      </c>
      <c r="S81" s="4">
        <v>18694.091</v>
      </c>
      <c r="T81" s="4">
        <v>0</v>
      </c>
      <c r="U81" s="4">
        <v>0</v>
      </c>
      <c r="V81" s="4">
        <v>0</v>
      </c>
      <c r="W81" s="86">
        <v>0</v>
      </c>
      <c r="X81" s="86">
        <v>0</v>
      </c>
      <c r="Y81" s="83">
        <v>21235.695</v>
      </c>
      <c r="Z81" s="83">
        <v>11996.019</v>
      </c>
      <c r="AA81" s="79"/>
    </row>
    <row r="82" spans="2:27" ht="13.5" customHeight="1">
      <c r="B82" s="88" t="s">
        <v>50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-20.376</v>
      </c>
      <c r="T82" s="4">
        <v>0</v>
      </c>
      <c r="U82" s="4">
        <v>0</v>
      </c>
      <c r="V82" s="4">
        <v>0</v>
      </c>
      <c r="W82" s="86">
        <v>0</v>
      </c>
      <c r="X82" s="86">
        <v>0</v>
      </c>
      <c r="Y82" s="83">
        <v>-20.376</v>
      </c>
      <c r="Z82" s="83">
        <v>0</v>
      </c>
      <c r="AA82" s="79"/>
    </row>
    <row r="83" spans="2:27" ht="13.5" customHeight="1">
      <c r="B83" s="88" t="s">
        <v>82</v>
      </c>
      <c r="C83" s="4">
        <v>1081.191</v>
      </c>
      <c r="D83" s="4">
        <v>6210.9800000000005</v>
      </c>
      <c r="E83" s="4">
        <v>0</v>
      </c>
      <c r="F83" s="4">
        <v>1803.907</v>
      </c>
      <c r="G83" s="4">
        <v>-6.43</v>
      </c>
      <c r="H83" s="4">
        <v>1846.757</v>
      </c>
      <c r="I83" s="4">
        <v>-3.981</v>
      </c>
      <c r="J83" s="4">
        <v>63.845</v>
      </c>
      <c r="K83" s="4">
        <v>0</v>
      </c>
      <c r="L83" s="4">
        <v>0</v>
      </c>
      <c r="M83" s="4">
        <v>-35278</v>
      </c>
      <c r="N83" s="4">
        <v>-949.7600000000001</v>
      </c>
      <c r="O83" s="4">
        <v>1333.335</v>
      </c>
      <c r="P83" s="4">
        <v>29.907</v>
      </c>
      <c r="Q83" s="4">
        <v>0</v>
      </c>
      <c r="R83" s="4">
        <v>0</v>
      </c>
      <c r="S83" s="4">
        <v>-412.16</v>
      </c>
      <c r="T83" s="4">
        <v>310</v>
      </c>
      <c r="U83" s="4">
        <v>0</v>
      </c>
      <c r="V83" s="110">
        <v>33.6</v>
      </c>
      <c r="W83" s="86">
        <v>0</v>
      </c>
      <c r="X83" s="86">
        <v>-7928</v>
      </c>
      <c r="Y83" s="83">
        <v>-33286.045</v>
      </c>
      <c r="Z83" s="83">
        <v>1421.235999999999</v>
      </c>
      <c r="AA83" s="79"/>
    </row>
    <row r="84" spans="2:27" ht="13.5" customHeight="1">
      <c r="B84" s="88" t="s">
        <v>75</v>
      </c>
      <c r="C84" s="4">
        <v>112.845</v>
      </c>
      <c r="D84" s="4">
        <v>11087.036</v>
      </c>
      <c r="E84" s="4">
        <v>0</v>
      </c>
      <c r="F84" s="4">
        <v>249.16</v>
      </c>
      <c r="G84" s="4">
        <v>0</v>
      </c>
      <c r="H84" s="4">
        <v>37.041</v>
      </c>
      <c r="I84" s="4">
        <v>0</v>
      </c>
      <c r="J84" s="4">
        <v>0</v>
      </c>
      <c r="K84" s="4">
        <v>0</v>
      </c>
      <c r="L84" s="4">
        <v>0</v>
      </c>
      <c r="M84" s="4">
        <v>29.907</v>
      </c>
      <c r="N84" s="4">
        <v>1333.335</v>
      </c>
      <c r="O84" s="4">
        <v>0</v>
      </c>
      <c r="P84" s="4">
        <v>-414.205</v>
      </c>
      <c r="Q84" s="4">
        <v>0</v>
      </c>
      <c r="R84" s="4">
        <v>0</v>
      </c>
      <c r="S84" s="4">
        <v>-330.2929999999999</v>
      </c>
      <c r="T84" s="4">
        <v>8144</v>
      </c>
      <c r="U84" s="4">
        <v>0</v>
      </c>
      <c r="V84" s="4">
        <v>0</v>
      </c>
      <c r="W84" s="86">
        <v>0</v>
      </c>
      <c r="X84" s="86">
        <v>0</v>
      </c>
      <c r="Y84" s="83">
        <v>-187.54099999999988</v>
      </c>
      <c r="Z84" s="83">
        <v>20436.367</v>
      </c>
      <c r="AA84" s="79"/>
    </row>
    <row r="85" spans="2:27" ht="13.5" customHeight="1">
      <c r="B85" s="88" t="s">
        <v>70</v>
      </c>
      <c r="C85" s="4">
        <v>0</v>
      </c>
      <c r="D85" s="4">
        <v>-75.076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86">
        <v>0</v>
      </c>
      <c r="X85" s="86">
        <v>0</v>
      </c>
      <c r="Y85" s="83">
        <v>0</v>
      </c>
      <c r="Z85" s="83">
        <v>-75.076</v>
      </c>
      <c r="AA85" s="79"/>
    </row>
    <row r="86" spans="2:27" ht="13.5" customHeight="1">
      <c r="B86" s="88" t="s">
        <v>54</v>
      </c>
      <c r="C86" s="4">
        <v>0</v>
      </c>
      <c r="D86" s="4">
        <v>53866.07628000001</v>
      </c>
      <c r="E86" s="4">
        <v>0</v>
      </c>
      <c r="F86" s="4">
        <v>-130.33800000000002</v>
      </c>
      <c r="G86" s="4">
        <v>0</v>
      </c>
      <c r="H86" s="4">
        <v>1685.7129999999997</v>
      </c>
      <c r="I86" s="4">
        <v>0</v>
      </c>
      <c r="J86" s="4">
        <v>18694.091</v>
      </c>
      <c r="K86" s="4">
        <v>0</v>
      </c>
      <c r="L86" s="4">
        <v>-20.376</v>
      </c>
      <c r="M86" s="4">
        <v>0</v>
      </c>
      <c r="N86" s="4">
        <v>-412.16</v>
      </c>
      <c r="O86" s="4">
        <v>0</v>
      </c>
      <c r="P86" s="4">
        <v>-330.2929999999999</v>
      </c>
      <c r="Q86" s="4">
        <v>0</v>
      </c>
      <c r="R86" s="4">
        <v>14</v>
      </c>
      <c r="S86" s="4">
        <v>0</v>
      </c>
      <c r="T86" s="4">
        <v>6178</v>
      </c>
      <c r="U86" s="4">
        <v>0</v>
      </c>
      <c r="V86" s="4">
        <v>207652</v>
      </c>
      <c r="W86" s="86">
        <v>0</v>
      </c>
      <c r="X86" s="86">
        <v>-42703</v>
      </c>
      <c r="Y86" s="83">
        <v>0</v>
      </c>
      <c r="Z86" s="83">
        <v>244493.71328</v>
      </c>
      <c r="AA86" s="79"/>
    </row>
    <row r="87" spans="2:27" ht="13.5" customHeight="1">
      <c r="B87" s="88" t="s">
        <v>55</v>
      </c>
      <c r="C87" s="4">
        <v>-1.6929999999999992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33.6</v>
      </c>
      <c r="N87" s="4">
        <v>0</v>
      </c>
      <c r="O87" s="4">
        <v>1000</v>
      </c>
      <c r="P87" s="4">
        <v>0</v>
      </c>
      <c r="Q87" s="4">
        <v>0</v>
      </c>
      <c r="R87" s="4">
        <v>0</v>
      </c>
      <c r="S87" s="4">
        <v>207652</v>
      </c>
      <c r="T87" s="4">
        <v>0</v>
      </c>
      <c r="U87" s="4">
        <v>0</v>
      </c>
      <c r="V87" s="4">
        <v>0</v>
      </c>
      <c r="W87" s="86">
        <v>0</v>
      </c>
      <c r="X87" s="86">
        <v>0</v>
      </c>
      <c r="Y87" s="83">
        <v>208683.907</v>
      </c>
      <c r="Z87" s="83">
        <v>0</v>
      </c>
      <c r="AA87" s="79"/>
    </row>
    <row r="88" spans="2:27" ht="13.5" customHeight="1">
      <c r="B88" s="88" t="s">
        <v>56</v>
      </c>
      <c r="C88" s="4">
        <v>6.571</v>
      </c>
      <c r="D88" s="4">
        <v>1106.262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18.918</v>
      </c>
      <c r="K88" s="4">
        <v>0</v>
      </c>
      <c r="L88" s="4">
        <v>0</v>
      </c>
      <c r="M88" s="4">
        <v>-7926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110">
        <v>-42703</v>
      </c>
      <c r="T88" s="4">
        <v>0</v>
      </c>
      <c r="U88" s="4">
        <v>0</v>
      </c>
      <c r="V88" s="4">
        <v>0</v>
      </c>
      <c r="W88" s="86">
        <v>0</v>
      </c>
      <c r="X88" s="86">
        <v>0</v>
      </c>
      <c r="Y88" s="83">
        <v>-50622.429</v>
      </c>
      <c r="Z88" s="83">
        <v>1125.1799999999998</v>
      </c>
      <c r="AA88" s="79"/>
    </row>
    <row r="89" spans="2:26" s="79" customFormat="1" ht="13.5" customHeight="1">
      <c r="B89" s="82" t="s">
        <v>38</v>
      </c>
      <c r="C89" s="83">
        <v>113308.76441999999</v>
      </c>
      <c r="D89" s="83">
        <v>423749.3659999999</v>
      </c>
      <c r="E89" s="83">
        <v>-3695.504999999999</v>
      </c>
      <c r="F89" s="83">
        <v>1157.6090000000004</v>
      </c>
      <c r="G89" s="83">
        <v>-4079.2260000000006</v>
      </c>
      <c r="H89" s="83">
        <v>752.4780000000001</v>
      </c>
      <c r="I89" s="83">
        <v>142.007</v>
      </c>
      <c r="J89" s="83">
        <v>6613.656000000001</v>
      </c>
      <c r="K89" s="83">
        <v>-20801</v>
      </c>
      <c r="L89" s="83">
        <v>169396.63299999997</v>
      </c>
      <c r="M89" s="83">
        <v>216799.119</v>
      </c>
      <c r="N89" s="83">
        <v>11673.226000000002</v>
      </c>
      <c r="O89" s="83">
        <v>193332.575</v>
      </c>
      <c r="P89" s="83">
        <v>50538.767</v>
      </c>
      <c r="Q89" s="83">
        <v>220554.932</v>
      </c>
      <c r="R89" s="83">
        <v>1715.338</v>
      </c>
      <c r="S89" s="83">
        <v>237373.76799999998</v>
      </c>
      <c r="T89" s="83">
        <v>120376.85100000001</v>
      </c>
      <c r="U89" s="83">
        <v>-23256.871</v>
      </c>
      <c r="V89" s="83">
        <v>8133.360000000001</v>
      </c>
      <c r="W89" s="83">
        <v>0</v>
      </c>
      <c r="X89" s="83">
        <v>487450</v>
      </c>
      <c r="Y89" s="83">
        <v>929678.56342</v>
      </c>
      <c r="Z89" s="83">
        <v>1281557.284</v>
      </c>
    </row>
    <row r="90" spans="2:26" s="79" customFormat="1" ht="13.5" customHeight="1">
      <c r="B90" s="87" t="s">
        <v>23</v>
      </c>
      <c r="C90" s="83">
        <v>107524.83042</v>
      </c>
      <c r="D90" s="83">
        <v>247830.72799999997</v>
      </c>
      <c r="E90" s="83">
        <v>189.16100000000054</v>
      </c>
      <c r="F90" s="83">
        <v>-6269.900999999998</v>
      </c>
      <c r="G90" s="83">
        <v>-2962.742</v>
      </c>
      <c r="H90" s="83">
        <v>-219.73399999999992</v>
      </c>
      <c r="I90" s="83">
        <v>105.50500000000001</v>
      </c>
      <c r="J90" s="83">
        <v>33.714999999999975</v>
      </c>
      <c r="K90" s="83">
        <v>0</v>
      </c>
      <c r="L90" s="83">
        <v>160945.966</v>
      </c>
      <c r="M90" s="83">
        <v>-7084.418000000001</v>
      </c>
      <c r="N90" s="83">
        <v>4335.994000000001</v>
      </c>
      <c r="O90" s="83">
        <v>51117.176999999996</v>
      </c>
      <c r="P90" s="83">
        <v>50008.861</v>
      </c>
      <c r="Q90" s="83">
        <v>218143.272</v>
      </c>
      <c r="R90" s="83">
        <v>7</v>
      </c>
      <c r="S90" s="83">
        <v>82517.56999999999</v>
      </c>
      <c r="T90" s="83">
        <v>-21.246000000000002</v>
      </c>
      <c r="U90" s="83">
        <v>2018.5310000000002</v>
      </c>
      <c r="V90" s="83">
        <v>2477.36</v>
      </c>
      <c r="W90" s="83">
        <v>0</v>
      </c>
      <c r="X90" s="83">
        <v>0</v>
      </c>
      <c r="Y90" s="83">
        <v>451568.88642</v>
      </c>
      <c r="Z90" s="83">
        <v>459128.743</v>
      </c>
    </row>
    <row r="91" spans="2:27" ht="13.5" customHeight="1">
      <c r="B91" s="88" t="s">
        <v>46</v>
      </c>
      <c r="C91" s="4">
        <v>67277.578</v>
      </c>
      <c r="D91" s="4">
        <v>33374.066999999995</v>
      </c>
      <c r="E91" s="4">
        <v>2490.0250000000005</v>
      </c>
      <c r="F91" s="4">
        <v>-5306.611</v>
      </c>
      <c r="G91" s="4">
        <v>-1083.507</v>
      </c>
      <c r="H91" s="4">
        <v>-66.18399999999997</v>
      </c>
      <c r="I91" s="4">
        <v>105.71600000000001</v>
      </c>
      <c r="J91" s="4">
        <v>0</v>
      </c>
      <c r="K91" s="4">
        <v>0</v>
      </c>
      <c r="L91" s="4">
        <v>72308.512</v>
      </c>
      <c r="M91" s="4">
        <v>-29210.392</v>
      </c>
      <c r="N91" s="4">
        <v>0</v>
      </c>
      <c r="O91" s="4">
        <v>48476.81599999999</v>
      </c>
      <c r="P91" s="4">
        <v>0</v>
      </c>
      <c r="Q91" s="4">
        <v>129553.36700000001</v>
      </c>
      <c r="R91" s="4">
        <v>0</v>
      </c>
      <c r="S91" s="4">
        <v>82527.382</v>
      </c>
      <c r="T91" s="4">
        <v>0</v>
      </c>
      <c r="U91" s="4">
        <v>0</v>
      </c>
      <c r="V91" s="4">
        <v>0</v>
      </c>
      <c r="W91" s="86">
        <v>0</v>
      </c>
      <c r="X91" s="86">
        <v>0</v>
      </c>
      <c r="Y91" s="83">
        <v>300136.985</v>
      </c>
      <c r="Z91" s="83">
        <v>100309.784</v>
      </c>
      <c r="AA91" s="79"/>
    </row>
    <row r="92" spans="2:27" ht="13.5" customHeight="1">
      <c r="B92" s="88" t="s">
        <v>78</v>
      </c>
      <c r="C92" s="4">
        <v>-5306.611</v>
      </c>
      <c r="D92" s="4">
        <v>2490.0250000000005</v>
      </c>
      <c r="E92" s="4">
        <v>-1555.113</v>
      </c>
      <c r="F92" s="4">
        <v>-80.97999999999996</v>
      </c>
      <c r="G92" s="4">
        <v>-1884.521</v>
      </c>
      <c r="H92" s="4">
        <v>-337.64</v>
      </c>
      <c r="I92" s="4">
        <v>0</v>
      </c>
      <c r="J92" s="4">
        <v>0</v>
      </c>
      <c r="K92" s="4">
        <v>0</v>
      </c>
      <c r="L92" s="4">
        <v>-458.30699999999996</v>
      </c>
      <c r="M92" s="4">
        <v>-1002.371</v>
      </c>
      <c r="N92" s="4">
        <v>0</v>
      </c>
      <c r="O92" s="4">
        <v>-30.432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774.934</v>
      </c>
      <c r="V92" s="4">
        <v>0</v>
      </c>
      <c r="W92" s="86">
        <v>0</v>
      </c>
      <c r="X92" s="86">
        <v>0</v>
      </c>
      <c r="Y92" s="83">
        <v>-9004.114000000001</v>
      </c>
      <c r="Z92" s="83">
        <v>1613.0980000000006</v>
      </c>
      <c r="AA92" s="79"/>
    </row>
    <row r="93" spans="2:27" ht="13.5" customHeight="1">
      <c r="B93" s="88" t="s">
        <v>72</v>
      </c>
      <c r="C93" s="4">
        <v>-66.18399999999997</v>
      </c>
      <c r="D93" s="4">
        <v>-1083.5070000000005</v>
      </c>
      <c r="E93" s="4">
        <v>-337.64</v>
      </c>
      <c r="F93" s="4">
        <v>-1884.521</v>
      </c>
      <c r="G93" s="4">
        <v>55.04599999999999</v>
      </c>
      <c r="H93" s="4">
        <v>-371.85699999999997</v>
      </c>
      <c r="I93" s="4">
        <v>-0.21100000000000002</v>
      </c>
      <c r="J93" s="4">
        <v>0</v>
      </c>
      <c r="K93" s="4">
        <v>0</v>
      </c>
      <c r="L93" s="4">
        <v>-12.082</v>
      </c>
      <c r="M93" s="4">
        <v>541.065</v>
      </c>
      <c r="N93" s="4">
        <v>0</v>
      </c>
      <c r="O93" s="4">
        <v>-0.511</v>
      </c>
      <c r="P93" s="4">
        <v>0</v>
      </c>
      <c r="Q93" s="4">
        <v>0</v>
      </c>
      <c r="R93" s="4">
        <v>0</v>
      </c>
      <c r="S93" s="4">
        <v>0.188</v>
      </c>
      <c r="T93" s="4">
        <v>0</v>
      </c>
      <c r="U93" s="4">
        <v>-41.84700000000002</v>
      </c>
      <c r="V93" s="4">
        <v>0</v>
      </c>
      <c r="W93" s="86">
        <v>0</v>
      </c>
      <c r="X93" s="86">
        <v>0</v>
      </c>
      <c r="Y93" s="83">
        <v>149.906</v>
      </c>
      <c r="Z93" s="83">
        <v>-3351.967</v>
      </c>
      <c r="AA93" s="79"/>
    </row>
    <row r="94" spans="2:27" ht="13.5" customHeight="1">
      <c r="B94" s="88" t="s">
        <v>49</v>
      </c>
      <c r="C94" s="4">
        <v>0</v>
      </c>
      <c r="D94" s="4">
        <v>105.71600000000001</v>
      </c>
      <c r="E94" s="4">
        <v>0</v>
      </c>
      <c r="F94" s="4">
        <v>0</v>
      </c>
      <c r="G94" s="4">
        <v>-2</v>
      </c>
      <c r="H94" s="4">
        <v>-0.21100000000000002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86">
        <v>0</v>
      </c>
      <c r="X94" s="86">
        <v>0</v>
      </c>
      <c r="Y94" s="83">
        <v>-2</v>
      </c>
      <c r="Z94" s="83">
        <v>105.50500000000001</v>
      </c>
      <c r="AA94" s="79"/>
    </row>
    <row r="95" spans="2:27" ht="13.5" customHeight="1">
      <c r="B95" s="88" t="s">
        <v>50</v>
      </c>
      <c r="C95" s="4">
        <v>48426.77900000001</v>
      </c>
      <c r="D95" s="4">
        <v>0</v>
      </c>
      <c r="E95" s="4">
        <v>-458.30699999999996</v>
      </c>
      <c r="F95" s="4">
        <v>0</v>
      </c>
      <c r="G95" s="4">
        <v>-12.082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88482.905</v>
      </c>
      <c r="R95" s="4">
        <v>0</v>
      </c>
      <c r="S95" s="4">
        <v>0</v>
      </c>
      <c r="T95" s="4">
        <v>0</v>
      </c>
      <c r="U95" s="4">
        <v>624.938</v>
      </c>
      <c r="V95" s="4">
        <v>0</v>
      </c>
      <c r="W95" s="86">
        <v>0</v>
      </c>
      <c r="X95" s="86">
        <v>0</v>
      </c>
      <c r="Y95" s="83">
        <v>137064.233</v>
      </c>
      <c r="Z95" s="83">
        <v>0</v>
      </c>
      <c r="AA95" s="79"/>
    </row>
    <row r="96" spans="2:27" ht="13.5" customHeight="1">
      <c r="B96" s="88" t="s">
        <v>79</v>
      </c>
      <c r="C96" s="4">
        <v>0</v>
      </c>
      <c r="D96" s="4">
        <v>-29210.392</v>
      </c>
      <c r="E96" s="4">
        <v>0</v>
      </c>
      <c r="F96" s="4">
        <v>-1002.371</v>
      </c>
      <c r="G96" s="4">
        <v>0</v>
      </c>
      <c r="H96" s="4">
        <v>541.065</v>
      </c>
      <c r="I96" s="4">
        <v>0</v>
      </c>
      <c r="J96" s="4">
        <v>0</v>
      </c>
      <c r="K96" s="4">
        <v>0</v>
      </c>
      <c r="L96" s="4">
        <v>0</v>
      </c>
      <c r="M96" s="4">
        <v>4096.36</v>
      </c>
      <c r="N96" s="4">
        <v>3859.5200000000004</v>
      </c>
      <c r="O96" s="4">
        <v>-0.646</v>
      </c>
      <c r="P96" s="4">
        <v>18817.96</v>
      </c>
      <c r="Q96" s="4">
        <v>0</v>
      </c>
      <c r="R96" s="4">
        <v>0</v>
      </c>
      <c r="S96" s="4">
        <v>0</v>
      </c>
      <c r="T96" s="4">
        <v>-4</v>
      </c>
      <c r="U96" s="4">
        <v>477.12000000000006</v>
      </c>
      <c r="V96" s="4">
        <v>-327.04</v>
      </c>
      <c r="W96" s="86">
        <v>0</v>
      </c>
      <c r="X96" s="86">
        <v>0</v>
      </c>
      <c r="Y96" s="83">
        <v>4572.834</v>
      </c>
      <c r="Z96" s="83">
        <v>-7325.258000000002</v>
      </c>
      <c r="AA96" s="79"/>
    </row>
    <row r="97" spans="2:27" ht="13.5" customHeight="1">
      <c r="B97" s="88" t="s">
        <v>84</v>
      </c>
      <c r="C97" s="4">
        <v>0</v>
      </c>
      <c r="D97" s="4">
        <v>48476.81599999999</v>
      </c>
      <c r="E97" s="4">
        <v>0</v>
      </c>
      <c r="F97" s="4">
        <v>1229.648</v>
      </c>
      <c r="G97" s="4">
        <v>0</v>
      </c>
      <c r="H97" s="4">
        <v>90.467</v>
      </c>
      <c r="I97" s="4">
        <v>0</v>
      </c>
      <c r="J97" s="4">
        <v>0</v>
      </c>
      <c r="K97" s="4">
        <v>0</v>
      </c>
      <c r="L97" s="4">
        <v>0</v>
      </c>
      <c r="M97" s="4">
        <v>18817.96</v>
      </c>
      <c r="N97" s="4">
        <v>-0.646</v>
      </c>
      <c r="O97" s="4">
        <v>-131.204</v>
      </c>
      <c r="P97" s="4">
        <v>31007.515</v>
      </c>
      <c r="Q97" s="4">
        <v>107</v>
      </c>
      <c r="R97" s="4">
        <v>0</v>
      </c>
      <c r="S97" s="4">
        <v>-10</v>
      </c>
      <c r="T97" s="4">
        <v>-1.246</v>
      </c>
      <c r="U97" s="4">
        <v>183.386</v>
      </c>
      <c r="V97" s="4">
        <v>2804.4</v>
      </c>
      <c r="W97" s="86">
        <v>0</v>
      </c>
      <c r="X97" s="86">
        <v>0</v>
      </c>
      <c r="Y97" s="83">
        <v>18967.142</v>
      </c>
      <c r="Z97" s="83">
        <v>83606.954</v>
      </c>
      <c r="AA97" s="79"/>
    </row>
    <row r="98" spans="2:27" ht="13.5" customHeight="1">
      <c r="B98" s="88" t="s">
        <v>70</v>
      </c>
      <c r="C98" s="4">
        <v>0</v>
      </c>
      <c r="D98" s="4">
        <v>129553.36700000001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88482.905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86">
        <v>0</v>
      </c>
      <c r="X98" s="86">
        <v>0</v>
      </c>
      <c r="Y98" s="83">
        <v>0</v>
      </c>
      <c r="Z98" s="83">
        <v>218036.272</v>
      </c>
      <c r="AA98" s="79"/>
    </row>
    <row r="99" spans="2:27" ht="13.5" customHeight="1">
      <c r="B99" s="88" t="s">
        <v>54</v>
      </c>
      <c r="C99" s="4">
        <v>0</v>
      </c>
      <c r="D99" s="4">
        <v>82527.382</v>
      </c>
      <c r="E99" s="4">
        <v>0</v>
      </c>
      <c r="F99" s="4">
        <v>0</v>
      </c>
      <c r="G99" s="4">
        <v>0</v>
      </c>
      <c r="H99" s="4">
        <v>0.188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-1.246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86">
        <v>0</v>
      </c>
      <c r="X99" s="86">
        <v>0</v>
      </c>
      <c r="Y99" s="83">
        <v>-1.246</v>
      </c>
      <c r="Z99" s="83">
        <v>82527.56999999999</v>
      </c>
      <c r="AA99" s="79"/>
    </row>
    <row r="100" spans="2:27" ht="13.5" customHeight="1">
      <c r="B100" s="88" t="s">
        <v>55</v>
      </c>
      <c r="C100" s="4">
        <v>0</v>
      </c>
      <c r="D100" s="4">
        <v>-22290.362999999998</v>
      </c>
      <c r="E100" s="4">
        <v>50.196</v>
      </c>
      <c r="F100" s="4">
        <v>774.934</v>
      </c>
      <c r="G100" s="4">
        <v>-35.678</v>
      </c>
      <c r="H100" s="4">
        <v>-75.562</v>
      </c>
      <c r="I100" s="4">
        <v>0</v>
      </c>
      <c r="J100" s="4">
        <v>33.714999999999975</v>
      </c>
      <c r="K100" s="4">
        <v>0</v>
      </c>
      <c r="L100" s="4">
        <v>624.938</v>
      </c>
      <c r="M100" s="4">
        <v>-327.04</v>
      </c>
      <c r="N100" s="4">
        <v>477.12000000000006</v>
      </c>
      <c r="O100" s="4">
        <v>2804.4</v>
      </c>
      <c r="P100" s="4">
        <v>183.386</v>
      </c>
      <c r="Q100" s="4">
        <v>0</v>
      </c>
      <c r="R100" s="4">
        <v>7</v>
      </c>
      <c r="S100" s="4">
        <v>0</v>
      </c>
      <c r="T100" s="4">
        <v>-16</v>
      </c>
      <c r="U100" s="4">
        <v>0</v>
      </c>
      <c r="V100" s="4">
        <v>0</v>
      </c>
      <c r="W100" s="86">
        <v>0</v>
      </c>
      <c r="X100" s="86">
        <v>0</v>
      </c>
      <c r="Y100" s="83">
        <v>2491.878</v>
      </c>
      <c r="Z100" s="83">
        <v>-20280.832000000002</v>
      </c>
      <c r="AA100" s="79"/>
    </row>
    <row r="101" spans="2:27" ht="13.5" customHeight="1">
      <c r="B101" s="88" t="s">
        <v>56</v>
      </c>
      <c r="C101" s="4">
        <v>-2806.73158</v>
      </c>
      <c r="D101" s="4">
        <v>3887.617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86">
        <v>0</v>
      </c>
      <c r="X101" s="86">
        <v>0</v>
      </c>
      <c r="Y101" s="83">
        <v>-2806.73158</v>
      </c>
      <c r="Z101" s="83">
        <v>3887.617</v>
      </c>
      <c r="AA101" s="79"/>
    </row>
    <row r="102" spans="2:26" s="79" customFormat="1" ht="13.5" customHeight="1">
      <c r="B102" s="87" t="s">
        <v>5</v>
      </c>
      <c r="C102" s="83">
        <v>5783.934</v>
      </c>
      <c r="D102" s="83">
        <v>175918.63799999998</v>
      </c>
      <c r="E102" s="83">
        <v>-3884.6659999999997</v>
      </c>
      <c r="F102" s="83">
        <v>7427.509999999998</v>
      </c>
      <c r="G102" s="83">
        <v>-1116.4840000000002</v>
      </c>
      <c r="H102" s="83">
        <v>972.212</v>
      </c>
      <c r="I102" s="83">
        <v>36.502</v>
      </c>
      <c r="J102" s="83">
        <v>6579.941000000001</v>
      </c>
      <c r="K102" s="83">
        <v>-20801</v>
      </c>
      <c r="L102" s="83">
        <v>8450.667</v>
      </c>
      <c r="M102" s="83">
        <v>223883.537</v>
      </c>
      <c r="N102" s="83">
        <v>7337.232000000001</v>
      </c>
      <c r="O102" s="83">
        <v>142215.39800000002</v>
      </c>
      <c r="P102" s="83">
        <v>529.906</v>
      </c>
      <c r="Q102" s="83">
        <v>2411.66</v>
      </c>
      <c r="R102" s="83">
        <v>1708.338</v>
      </c>
      <c r="S102" s="83">
        <v>154856.198</v>
      </c>
      <c r="T102" s="83">
        <v>120398.09700000001</v>
      </c>
      <c r="U102" s="83">
        <v>-25275.402</v>
      </c>
      <c r="V102" s="83">
        <v>5656</v>
      </c>
      <c r="W102" s="83">
        <v>0</v>
      </c>
      <c r="X102" s="83">
        <v>487450</v>
      </c>
      <c r="Y102" s="83">
        <v>478109.677</v>
      </c>
      <c r="Z102" s="83">
        <v>822428.5410000001</v>
      </c>
    </row>
    <row r="103" spans="2:27" ht="13.5" customHeight="1">
      <c r="B103" s="88" t="s">
        <v>46</v>
      </c>
      <c r="C103" s="4">
        <v>1583.962</v>
      </c>
      <c r="D103" s="4">
        <v>5.209</v>
      </c>
      <c r="E103" s="4">
        <v>-4197.974999999999</v>
      </c>
      <c r="F103" s="4">
        <v>623.62</v>
      </c>
      <c r="G103" s="4">
        <v>-1092.8190000000002</v>
      </c>
      <c r="H103" s="4">
        <v>1595.441</v>
      </c>
      <c r="I103" s="4">
        <v>47.759</v>
      </c>
      <c r="J103" s="4">
        <v>0</v>
      </c>
      <c r="K103" s="4">
        <v>0</v>
      </c>
      <c r="L103" s="4">
        <v>8140.063</v>
      </c>
      <c r="M103" s="4">
        <v>142398.16</v>
      </c>
      <c r="N103" s="4">
        <v>0</v>
      </c>
      <c r="O103" s="4">
        <v>62351.957</v>
      </c>
      <c r="P103" s="4">
        <v>0</v>
      </c>
      <c r="Q103" s="4">
        <v>2411.66</v>
      </c>
      <c r="R103" s="4">
        <v>0</v>
      </c>
      <c r="S103" s="4">
        <v>-874.802</v>
      </c>
      <c r="T103" s="4">
        <v>159.339</v>
      </c>
      <c r="U103" s="4">
        <v>-25130.325</v>
      </c>
      <c r="V103" s="4">
        <v>0</v>
      </c>
      <c r="W103" s="86">
        <v>0</v>
      </c>
      <c r="X103" s="86">
        <v>707</v>
      </c>
      <c r="Y103" s="83">
        <v>177497.577</v>
      </c>
      <c r="Z103" s="83">
        <v>11230.672</v>
      </c>
      <c r="AA103" s="79"/>
    </row>
    <row r="104" spans="2:27" ht="13.5" customHeight="1">
      <c r="B104" s="88" t="s">
        <v>78</v>
      </c>
      <c r="C104" s="4">
        <v>623.62</v>
      </c>
      <c r="D104" s="4">
        <v>-4197.974999999999</v>
      </c>
      <c r="E104" s="4">
        <v>0</v>
      </c>
      <c r="F104" s="4">
        <v>379.545</v>
      </c>
      <c r="G104" s="4">
        <v>-22.904</v>
      </c>
      <c r="H104" s="4">
        <v>0</v>
      </c>
      <c r="I104" s="4">
        <v>0</v>
      </c>
      <c r="J104" s="4">
        <v>0</v>
      </c>
      <c r="K104" s="4">
        <v>0</v>
      </c>
      <c r="L104" s="4">
        <v>310.604</v>
      </c>
      <c r="M104" s="4">
        <v>3587.525999999999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1896.078</v>
      </c>
      <c r="V104" s="4">
        <v>0</v>
      </c>
      <c r="W104" s="86">
        <v>0</v>
      </c>
      <c r="X104" s="86">
        <v>0</v>
      </c>
      <c r="Y104" s="83">
        <v>6084.319999999999</v>
      </c>
      <c r="Z104" s="83">
        <v>-3507.8259999999996</v>
      </c>
      <c r="AA104" s="79"/>
    </row>
    <row r="105" spans="2:27" ht="13.5" customHeight="1">
      <c r="B105" s="88" t="s">
        <v>72</v>
      </c>
      <c r="C105" s="4">
        <v>1595.441</v>
      </c>
      <c r="D105" s="4">
        <v>-1092.8190000000002</v>
      </c>
      <c r="E105" s="4">
        <v>0</v>
      </c>
      <c r="F105" s="4">
        <v>-22.904</v>
      </c>
      <c r="G105" s="4">
        <v>-0.7609999999999999</v>
      </c>
      <c r="H105" s="4">
        <v>-32.432</v>
      </c>
      <c r="I105" s="4">
        <v>-0.257</v>
      </c>
      <c r="J105" s="4">
        <v>0</v>
      </c>
      <c r="K105" s="4">
        <v>0</v>
      </c>
      <c r="L105" s="4">
        <v>0</v>
      </c>
      <c r="M105" s="4">
        <v>-509.595</v>
      </c>
      <c r="N105" s="4">
        <v>0</v>
      </c>
      <c r="O105" s="4">
        <v>4072.143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86">
        <v>0</v>
      </c>
      <c r="X105" s="86">
        <v>0</v>
      </c>
      <c r="Y105" s="83">
        <v>5156.971</v>
      </c>
      <c r="Z105" s="83">
        <v>-1148.1550000000002</v>
      </c>
      <c r="AA105" s="79"/>
    </row>
    <row r="106" spans="2:27" ht="13.5" customHeight="1">
      <c r="B106" s="88" t="s">
        <v>49</v>
      </c>
      <c r="C106" s="4">
        <v>0</v>
      </c>
      <c r="D106" s="4">
        <v>47.759</v>
      </c>
      <c r="E106" s="4">
        <v>0</v>
      </c>
      <c r="F106" s="4">
        <v>0</v>
      </c>
      <c r="G106" s="4">
        <v>0</v>
      </c>
      <c r="H106" s="4">
        <v>-0.257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86">
        <v>0</v>
      </c>
      <c r="X106" s="86">
        <v>0</v>
      </c>
      <c r="Y106" s="83">
        <v>0</v>
      </c>
      <c r="Z106" s="83">
        <v>47.502</v>
      </c>
      <c r="AA106" s="79"/>
    </row>
    <row r="107" spans="2:27" ht="13.5" customHeight="1">
      <c r="B107" s="88" t="s">
        <v>50</v>
      </c>
      <c r="C107" s="4">
        <v>529.022</v>
      </c>
      <c r="D107" s="4">
        <v>0</v>
      </c>
      <c r="E107" s="4">
        <v>310.604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-3000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86">
        <v>0</v>
      </c>
      <c r="X107" s="86">
        <v>295274</v>
      </c>
      <c r="Y107" s="83">
        <v>-2160.374</v>
      </c>
      <c r="Z107" s="83">
        <v>295274</v>
      </c>
      <c r="AA107" s="79"/>
    </row>
    <row r="108" spans="2:27" ht="13.5" customHeight="1">
      <c r="B108" s="88" t="s">
        <v>82</v>
      </c>
      <c r="C108" s="4">
        <v>0</v>
      </c>
      <c r="D108" s="4">
        <v>142398.16</v>
      </c>
      <c r="E108" s="4">
        <v>0</v>
      </c>
      <c r="F108" s="4">
        <v>3587.525999999999</v>
      </c>
      <c r="G108" s="4">
        <v>0</v>
      </c>
      <c r="H108" s="4">
        <v>-509.595</v>
      </c>
      <c r="I108" s="4">
        <v>-11</v>
      </c>
      <c r="J108" s="4">
        <v>0</v>
      </c>
      <c r="K108" s="4">
        <v>0</v>
      </c>
      <c r="L108" s="4">
        <v>0</v>
      </c>
      <c r="M108" s="4">
        <v>-6442.240000000001</v>
      </c>
      <c r="N108" s="4">
        <v>7141.120000000001</v>
      </c>
      <c r="O108" s="4">
        <v>-23.408</v>
      </c>
      <c r="P108" s="4">
        <v>748.686</v>
      </c>
      <c r="Q108" s="4">
        <v>0</v>
      </c>
      <c r="R108" s="4">
        <v>0</v>
      </c>
      <c r="S108" s="4">
        <v>0</v>
      </c>
      <c r="T108" s="4">
        <v>42286</v>
      </c>
      <c r="U108" s="4">
        <v>219.52</v>
      </c>
      <c r="V108" s="4">
        <v>5656</v>
      </c>
      <c r="W108" s="86">
        <v>0</v>
      </c>
      <c r="X108" s="111">
        <v>35738</v>
      </c>
      <c r="Y108" s="83">
        <v>-6257.128000000001</v>
      </c>
      <c r="Z108" s="83">
        <v>237045.897</v>
      </c>
      <c r="AA108" s="79"/>
    </row>
    <row r="109" spans="2:27" ht="13.5" customHeight="1">
      <c r="B109" s="88" t="s">
        <v>75</v>
      </c>
      <c r="C109" s="4">
        <v>0</v>
      </c>
      <c r="D109" s="4">
        <v>62351.957</v>
      </c>
      <c r="E109" s="4">
        <v>0</v>
      </c>
      <c r="F109" s="4">
        <v>963.645</v>
      </c>
      <c r="G109" s="4">
        <v>0</v>
      </c>
      <c r="H109" s="4">
        <v>-71.289</v>
      </c>
      <c r="I109" s="4">
        <v>0</v>
      </c>
      <c r="J109" s="4">
        <v>0</v>
      </c>
      <c r="K109" s="4">
        <v>0</v>
      </c>
      <c r="L109" s="4">
        <v>0</v>
      </c>
      <c r="M109" s="4">
        <v>748.686</v>
      </c>
      <c r="N109" s="4">
        <v>-23.408</v>
      </c>
      <c r="O109" s="4">
        <v>-778.39</v>
      </c>
      <c r="P109" s="4">
        <v>2041.895</v>
      </c>
      <c r="Q109" s="4">
        <v>0</v>
      </c>
      <c r="R109" s="4">
        <v>1703.338</v>
      </c>
      <c r="S109" s="4">
        <v>0</v>
      </c>
      <c r="T109" s="4">
        <v>77889.758</v>
      </c>
      <c r="U109" s="4">
        <v>-2260.675</v>
      </c>
      <c r="V109" s="4">
        <v>0</v>
      </c>
      <c r="W109" s="86">
        <v>0</v>
      </c>
      <c r="X109" s="86">
        <v>0</v>
      </c>
      <c r="Y109" s="83">
        <v>-2290.379</v>
      </c>
      <c r="Z109" s="83">
        <v>144855.896</v>
      </c>
      <c r="AA109" s="79"/>
    </row>
    <row r="110" spans="2:27" ht="13.5" customHeight="1">
      <c r="B110" s="88" t="s">
        <v>70</v>
      </c>
      <c r="C110" s="4">
        <v>0</v>
      </c>
      <c r="D110" s="4">
        <v>2411.4739999999997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421</v>
      </c>
      <c r="N110" s="4">
        <v>0</v>
      </c>
      <c r="O110" s="4">
        <v>1703.338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86">
        <v>0</v>
      </c>
      <c r="X110" s="86">
        <v>0</v>
      </c>
      <c r="Y110" s="83">
        <v>2124.3379999999997</v>
      </c>
      <c r="Z110" s="83">
        <v>2411.4739999999997</v>
      </c>
      <c r="AA110" s="79"/>
    </row>
    <row r="111" spans="2:27" ht="13.5" customHeight="1">
      <c r="B111" s="88" t="s">
        <v>54</v>
      </c>
      <c r="C111" s="4">
        <v>159.339</v>
      </c>
      <c r="D111" s="4">
        <v>-874.802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42286</v>
      </c>
      <c r="N111" s="4">
        <v>0</v>
      </c>
      <c r="O111" s="4">
        <v>77889.758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86">
        <v>0</v>
      </c>
      <c r="X111" s="86">
        <v>155731</v>
      </c>
      <c r="Y111" s="83">
        <v>120335.09700000001</v>
      </c>
      <c r="Z111" s="83">
        <v>154856.198</v>
      </c>
      <c r="AA111" s="79"/>
    </row>
    <row r="112" spans="2:27" ht="13.5" customHeight="1">
      <c r="B112" s="88" t="s">
        <v>55</v>
      </c>
      <c r="C112" s="4">
        <v>0</v>
      </c>
      <c r="D112" s="4">
        <v>-25130.325</v>
      </c>
      <c r="E112" s="4">
        <v>0</v>
      </c>
      <c r="F112" s="4">
        <v>1896.078</v>
      </c>
      <c r="G112" s="4">
        <v>0</v>
      </c>
      <c r="H112" s="4">
        <v>-9.655999999999999</v>
      </c>
      <c r="I112" s="4">
        <v>0</v>
      </c>
      <c r="J112" s="4">
        <v>6579.941000000001</v>
      </c>
      <c r="K112" s="4">
        <v>0</v>
      </c>
      <c r="L112" s="4">
        <v>0</v>
      </c>
      <c r="M112" s="4">
        <v>5656</v>
      </c>
      <c r="N112" s="4">
        <v>219.52</v>
      </c>
      <c r="O112" s="4">
        <v>0</v>
      </c>
      <c r="P112" s="4">
        <v>-2260.675</v>
      </c>
      <c r="Q112" s="4">
        <v>0</v>
      </c>
      <c r="R112" s="4">
        <v>5</v>
      </c>
      <c r="S112" s="4">
        <v>0</v>
      </c>
      <c r="T112" s="4">
        <v>63</v>
      </c>
      <c r="U112" s="110">
        <v>0</v>
      </c>
      <c r="V112" s="4">
        <v>0</v>
      </c>
      <c r="W112" s="86">
        <v>0</v>
      </c>
      <c r="X112" s="86">
        <v>0</v>
      </c>
      <c r="Y112" s="83">
        <v>5656</v>
      </c>
      <c r="Z112" s="83">
        <v>-18637.117</v>
      </c>
      <c r="AA112" s="79"/>
    </row>
    <row r="113" spans="2:27" ht="13.5" customHeight="1">
      <c r="B113" s="88" t="s">
        <v>56</v>
      </c>
      <c r="C113" s="4">
        <v>1292.55</v>
      </c>
      <c r="D113" s="4">
        <v>0</v>
      </c>
      <c r="E113" s="4">
        <v>2.705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-20801</v>
      </c>
      <c r="L113" s="4">
        <v>0</v>
      </c>
      <c r="M113" s="4">
        <v>35738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155731</v>
      </c>
      <c r="T113" s="4">
        <v>0</v>
      </c>
      <c r="U113" s="4">
        <v>0</v>
      </c>
      <c r="V113" s="4">
        <v>0</v>
      </c>
      <c r="W113" s="86">
        <v>0</v>
      </c>
      <c r="X113" s="86">
        <v>0</v>
      </c>
      <c r="Y113" s="83">
        <v>171963.255</v>
      </c>
      <c r="Z113" s="83">
        <v>0</v>
      </c>
      <c r="AA113" s="79"/>
    </row>
    <row r="114" spans="2:26" s="79" customFormat="1" ht="13.5" customHeight="1">
      <c r="B114" s="90" t="s">
        <v>39</v>
      </c>
      <c r="C114" s="83">
        <v>77213.707</v>
      </c>
      <c r="D114" s="83">
        <v>28030.048903</v>
      </c>
      <c r="E114" s="83">
        <v>-1120.1309999999994</v>
      </c>
      <c r="F114" s="83">
        <v>-529.942</v>
      </c>
      <c r="G114" s="83">
        <v>-13210.226</v>
      </c>
      <c r="H114" s="83">
        <v>12462.556999999999</v>
      </c>
      <c r="I114" s="83">
        <v>7257.895</v>
      </c>
      <c r="J114" s="83">
        <v>-417.33000000000175</v>
      </c>
      <c r="K114" s="83">
        <v>0</v>
      </c>
      <c r="L114" s="83">
        <v>497.543</v>
      </c>
      <c r="M114" s="83">
        <v>234291.958903</v>
      </c>
      <c r="N114" s="83">
        <v>10411.584000000004</v>
      </c>
      <c r="O114" s="83">
        <v>145193.998</v>
      </c>
      <c r="P114" s="83">
        <v>2463.284</v>
      </c>
      <c r="Q114" s="83">
        <v>0</v>
      </c>
      <c r="R114" s="83">
        <v>9567.356</v>
      </c>
      <c r="S114" s="83">
        <v>0</v>
      </c>
      <c r="T114" s="83">
        <v>145107.69</v>
      </c>
      <c r="U114" s="83">
        <v>0</v>
      </c>
      <c r="V114" s="83">
        <v>22641.730000000003</v>
      </c>
      <c r="W114" s="83">
        <v>5206</v>
      </c>
      <c r="X114" s="83">
        <v>240423</v>
      </c>
      <c r="Y114" s="83">
        <v>454833.201903</v>
      </c>
      <c r="Z114" s="83">
        <v>470657.520903</v>
      </c>
    </row>
    <row r="115" spans="2:27" ht="13.5" customHeight="1">
      <c r="B115" s="88" t="s">
        <v>46</v>
      </c>
      <c r="C115" s="4">
        <v>17395.735</v>
      </c>
      <c r="D115" s="4">
        <v>1438.8439999999998</v>
      </c>
      <c r="E115" s="4">
        <v>-2348.7309999999998</v>
      </c>
      <c r="F115" s="4">
        <v>1443.848</v>
      </c>
      <c r="G115" s="4">
        <v>-7098.367</v>
      </c>
      <c r="H115" s="4">
        <v>15117.567</v>
      </c>
      <c r="I115" s="4">
        <v>2349.646</v>
      </c>
      <c r="J115" s="4">
        <v>470.47100000000006</v>
      </c>
      <c r="K115" s="4">
        <v>0</v>
      </c>
      <c r="L115" s="4">
        <v>-2.457</v>
      </c>
      <c r="M115" s="4">
        <v>10531.869902999999</v>
      </c>
      <c r="N115" s="4">
        <v>-5044.884</v>
      </c>
      <c r="O115" s="4">
        <v>904.5709999999999</v>
      </c>
      <c r="P115" s="4">
        <v>1895.4620000000002</v>
      </c>
      <c r="Q115" s="4">
        <v>0</v>
      </c>
      <c r="R115" s="4">
        <v>9460.626</v>
      </c>
      <c r="S115" s="4">
        <v>0</v>
      </c>
      <c r="T115" s="4">
        <v>436.834</v>
      </c>
      <c r="U115" s="4">
        <v>0</v>
      </c>
      <c r="V115" s="4">
        <v>-4983.011</v>
      </c>
      <c r="W115" s="86">
        <v>0</v>
      </c>
      <c r="X115" s="86">
        <v>39013</v>
      </c>
      <c r="Y115" s="83">
        <v>21734.723903</v>
      </c>
      <c r="Z115" s="83">
        <v>59246.3</v>
      </c>
      <c r="AA115" s="79"/>
    </row>
    <row r="116" spans="2:27" ht="13.5" customHeight="1">
      <c r="B116" s="88" t="s">
        <v>78</v>
      </c>
      <c r="C116" s="4">
        <v>1443.848</v>
      </c>
      <c r="D116" s="4">
        <v>-2348.7309999999998</v>
      </c>
      <c r="E116" s="4">
        <v>-2000</v>
      </c>
      <c r="F116" s="4">
        <v>-806.876</v>
      </c>
      <c r="G116" s="4">
        <v>742.258</v>
      </c>
      <c r="H116" s="4">
        <v>0</v>
      </c>
      <c r="I116" s="4">
        <v>16.15299999999999</v>
      </c>
      <c r="J116" s="4">
        <v>0</v>
      </c>
      <c r="K116" s="4">
        <v>0</v>
      </c>
      <c r="L116" s="4">
        <v>500</v>
      </c>
      <c r="M116" s="4">
        <v>-1034.573</v>
      </c>
      <c r="N116" s="4">
        <v>500</v>
      </c>
      <c r="O116" s="4">
        <v>-9.256</v>
      </c>
      <c r="P116" s="4">
        <v>0</v>
      </c>
      <c r="Q116" s="4">
        <v>0</v>
      </c>
      <c r="R116" s="4">
        <v>0</v>
      </c>
      <c r="S116" s="4">
        <v>0</v>
      </c>
      <c r="T116" s="4">
        <v>6228.6</v>
      </c>
      <c r="U116" s="4">
        <v>0</v>
      </c>
      <c r="V116" s="4">
        <v>0</v>
      </c>
      <c r="W116" s="86">
        <v>0</v>
      </c>
      <c r="X116" s="86">
        <v>0</v>
      </c>
      <c r="Y116" s="83">
        <v>-841.5700000000002</v>
      </c>
      <c r="Z116" s="83">
        <v>4072.9930000000004</v>
      </c>
      <c r="AA116" s="79"/>
    </row>
    <row r="117" spans="2:27" ht="13.5" customHeight="1">
      <c r="B117" s="88" t="s">
        <v>72</v>
      </c>
      <c r="C117" s="4">
        <v>15117.567</v>
      </c>
      <c r="D117" s="4">
        <v>-7098.367</v>
      </c>
      <c r="E117" s="4">
        <v>0</v>
      </c>
      <c r="F117" s="4">
        <v>742.258</v>
      </c>
      <c r="G117" s="4">
        <v>527.739</v>
      </c>
      <c r="H117" s="4">
        <v>63.910999999999994</v>
      </c>
      <c r="I117" s="4">
        <v>2.5120000000000022</v>
      </c>
      <c r="J117" s="4">
        <v>-2393.2219999999998</v>
      </c>
      <c r="K117" s="4">
        <v>0</v>
      </c>
      <c r="L117" s="4">
        <v>0</v>
      </c>
      <c r="M117" s="4">
        <v>-950.9590000000001</v>
      </c>
      <c r="N117" s="4">
        <v>404.8879999999999</v>
      </c>
      <c r="O117" s="4">
        <v>47.791</v>
      </c>
      <c r="P117" s="4">
        <v>93.445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410.59900000000005</v>
      </c>
      <c r="W117" s="86">
        <v>0</v>
      </c>
      <c r="X117" s="86">
        <v>0</v>
      </c>
      <c r="Y117" s="83">
        <v>14744.649999999998</v>
      </c>
      <c r="Z117" s="83">
        <v>-7776.488</v>
      </c>
      <c r="AA117" s="79"/>
    </row>
    <row r="118" spans="2:27" ht="13.5" customHeight="1">
      <c r="B118" s="88" t="s">
        <v>49</v>
      </c>
      <c r="C118" s="4">
        <v>471.649</v>
      </c>
      <c r="D118" s="4">
        <v>2349.646</v>
      </c>
      <c r="E118" s="4">
        <v>0</v>
      </c>
      <c r="F118" s="4">
        <v>16.15299999999999</v>
      </c>
      <c r="G118" s="4">
        <v>-2393.2219999999998</v>
      </c>
      <c r="H118" s="4">
        <v>2.5120000000000022</v>
      </c>
      <c r="I118" s="4">
        <v>1714.035</v>
      </c>
      <c r="J118" s="4">
        <v>8218.199999999999</v>
      </c>
      <c r="K118" s="4">
        <v>0</v>
      </c>
      <c r="L118" s="4">
        <v>0</v>
      </c>
      <c r="M118" s="4">
        <v>-7816.525000000001</v>
      </c>
      <c r="N118" s="4">
        <v>-117.84500000000003</v>
      </c>
      <c r="O118" s="4">
        <v>35.215999999999994</v>
      </c>
      <c r="P118" s="4">
        <v>0</v>
      </c>
      <c r="Q118" s="4">
        <v>0</v>
      </c>
      <c r="R118" s="4">
        <v>0</v>
      </c>
      <c r="S118" s="4">
        <v>0</v>
      </c>
      <c r="T118" s="4">
        <v>195.56</v>
      </c>
      <c r="U118" s="4">
        <v>0</v>
      </c>
      <c r="V118" s="4">
        <v>2407.898</v>
      </c>
      <c r="W118" s="86">
        <v>0</v>
      </c>
      <c r="X118" s="86">
        <v>0</v>
      </c>
      <c r="Y118" s="83">
        <v>-7988.847000000001</v>
      </c>
      <c r="Z118" s="83">
        <v>13072.123999999998</v>
      </c>
      <c r="AA118" s="79"/>
    </row>
    <row r="119" spans="2:27" ht="13.5" customHeight="1">
      <c r="B119" s="88" t="s">
        <v>50</v>
      </c>
      <c r="C119" s="4">
        <v>3525.003</v>
      </c>
      <c r="D119" s="4">
        <v>0</v>
      </c>
      <c r="E119" s="4">
        <v>500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86">
        <v>0</v>
      </c>
      <c r="X119" s="86">
        <v>0</v>
      </c>
      <c r="Y119" s="83">
        <v>4025.003</v>
      </c>
      <c r="Z119" s="83">
        <v>0</v>
      </c>
      <c r="AA119" s="79"/>
    </row>
    <row r="120" spans="2:27" ht="13.5" customHeight="1">
      <c r="B120" s="88" t="s">
        <v>82</v>
      </c>
      <c r="C120" s="4">
        <v>-5044.884</v>
      </c>
      <c r="D120" s="4">
        <v>10531.869902999999</v>
      </c>
      <c r="E120" s="4">
        <v>500</v>
      </c>
      <c r="F120" s="4">
        <v>-1034.573</v>
      </c>
      <c r="G120" s="4">
        <v>404.8879999999999</v>
      </c>
      <c r="H120" s="4">
        <v>-950.9590000000001</v>
      </c>
      <c r="I120" s="4">
        <v>-117.84500000000003</v>
      </c>
      <c r="J120" s="4">
        <v>-7816.525000000001</v>
      </c>
      <c r="K120" s="4">
        <v>0</v>
      </c>
      <c r="L120" s="4">
        <v>0</v>
      </c>
      <c r="M120" s="4">
        <v>7040.320000000001</v>
      </c>
      <c r="N120" s="4">
        <v>9475.200000000004</v>
      </c>
      <c r="O120" s="4">
        <v>-11.775</v>
      </c>
      <c r="P120" s="4">
        <v>137.66599999999994</v>
      </c>
      <c r="Q120" s="4">
        <v>0</v>
      </c>
      <c r="R120" s="4">
        <v>34</v>
      </c>
      <c r="S120" s="4">
        <v>0</v>
      </c>
      <c r="T120" s="4">
        <v>1521</v>
      </c>
      <c r="U120" s="4">
        <v>0</v>
      </c>
      <c r="V120" s="110">
        <v>24861.760000000002</v>
      </c>
      <c r="W120" s="86">
        <v>5206</v>
      </c>
      <c r="X120" s="86">
        <v>201410</v>
      </c>
      <c r="Y120" s="83">
        <v>7976.704000000001</v>
      </c>
      <c r="Z120" s="83">
        <v>238169.438903</v>
      </c>
      <c r="AA120" s="79"/>
    </row>
    <row r="121" spans="2:27" ht="13.5" customHeight="1">
      <c r="B121" s="88" t="s">
        <v>85</v>
      </c>
      <c r="C121" s="4">
        <v>1895.4620000000002</v>
      </c>
      <c r="D121" s="4">
        <v>904.5709999999999</v>
      </c>
      <c r="E121" s="4">
        <v>-4000</v>
      </c>
      <c r="F121" s="4">
        <v>-890.752</v>
      </c>
      <c r="G121" s="4">
        <v>-5804.121</v>
      </c>
      <c r="H121" s="4">
        <v>-1770.474</v>
      </c>
      <c r="I121" s="4">
        <v>689.936</v>
      </c>
      <c r="J121" s="4">
        <v>1103.746</v>
      </c>
      <c r="K121" s="4">
        <v>0</v>
      </c>
      <c r="L121" s="4">
        <v>0</v>
      </c>
      <c r="M121" s="4">
        <v>137.66599999999994</v>
      </c>
      <c r="N121" s="4">
        <v>-11.775</v>
      </c>
      <c r="O121" s="4">
        <v>7638.707</v>
      </c>
      <c r="P121" s="4">
        <v>338.67400000000004</v>
      </c>
      <c r="Q121" s="4">
        <v>0</v>
      </c>
      <c r="R121" s="4">
        <v>72.73</v>
      </c>
      <c r="S121" s="4">
        <v>0</v>
      </c>
      <c r="T121" s="4">
        <v>136725.696</v>
      </c>
      <c r="U121" s="4">
        <v>0</v>
      </c>
      <c r="V121" s="4">
        <v>-55.51599999999999</v>
      </c>
      <c r="W121" s="86">
        <v>0</v>
      </c>
      <c r="X121" s="86">
        <v>0</v>
      </c>
      <c r="Y121" s="83">
        <v>557.6500000000003</v>
      </c>
      <c r="Z121" s="83">
        <v>136416.9</v>
      </c>
      <c r="AA121" s="79"/>
    </row>
    <row r="122" spans="2:28" ht="13.5" customHeight="1">
      <c r="B122" s="88" t="s">
        <v>70</v>
      </c>
      <c r="C122" s="4">
        <v>9460.626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34</v>
      </c>
      <c r="N122" s="4">
        <v>0</v>
      </c>
      <c r="O122" s="4">
        <v>62.058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86">
        <v>0</v>
      </c>
      <c r="X122" s="86">
        <v>0</v>
      </c>
      <c r="Y122" s="83">
        <v>9556.684000000001</v>
      </c>
      <c r="Z122" s="83">
        <v>0</v>
      </c>
      <c r="AA122" s="79"/>
      <c r="AB122" s="78"/>
    </row>
    <row r="123" spans="2:27" ht="13.5" customHeight="1">
      <c r="B123" s="88" t="s">
        <v>54</v>
      </c>
      <c r="C123" s="4">
        <v>436.834</v>
      </c>
      <c r="D123" s="4">
        <v>0</v>
      </c>
      <c r="E123" s="4">
        <v>6228.6</v>
      </c>
      <c r="F123" s="4">
        <v>0</v>
      </c>
      <c r="G123" s="4">
        <v>0</v>
      </c>
      <c r="H123" s="4">
        <v>0</v>
      </c>
      <c r="I123" s="4">
        <v>195.56</v>
      </c>
      <c r="J123" s="4">
        <v>0</v>
      </c>
      <c r="K123" s="4">
        <v>0</v>
      </c>
      <c r="L123" s="4">
        <v>0</v>
      </c>
      <c r="M123" s="4">
        <v>78.4</v>
      </c>
      <c r="N123" s="4">
        <v>0</v>
      </c>
      <c r="O123" s="4">
        <v>136582.202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86">
        <v>0</v>
      </c>
      <c r="X123" s="86">
        <v>0</v>
      </c>
      <c r="Y123" s="83">
        <v>143521.596</v>
      </c>
      <c r="Z123" s="83">
        <v>0</v>
      </c>
      <c r="AA123" s="79"/>
    </row>
    <row r="124" spans="2:27" ht="13.5" customHeight="1">
      <c r="B124" s="88" t="s">
        <v>55</v>
      </c>
      <c r="C124" s="4">
        <v>-4983.011</v>
      </c>
      <c r="D124" s="4">
        <v>0</v>
      </c>
      <c r="E124" s="4">
        <v>0</v>
      </c>
      <c r="F124" s="4">
        <v>0</v>
      </c>
      <c r="G124" s="4">
        <v>410.59900000000005</v>
      </c>
      <c r="H124" s="4">
        <v>0</v>
      </c>
      <c r="I124" s="4">
        <v>2407.898</v>
      </c>
      <c r="J124" s="4">
        <v>0</v>
      </c>
      <c r="K124" s="4">
        <v>0</v>
      </c>
      <c r="L124" s="4">
        <v>0</v>
      </c>
      <c r="M124" s="4">
        <v>24861.760000000002</v>
      </c>
      <c r="N124" s="4">
        <v>0</v>
      </c>
      <c r="O124" s="4">
        <v>-55.51599999999999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86">
        <v>0</v>
      </c>
      <c r="X124" s="86">
        <v>0</v>
      </c>
      <c r="Y124" s="83">
        <v>22641.730000000003</v>
      </c>
      <c r="Z124" s="83">
        <v>0</v>
      </c>
      <c r="AA124" s="79"/>
    </row>
    <row r="125" spans="2:27" ht="13.5" customHeight="1">
      <c r="B125" s="88" t="s">
        <v>56</v>
      </c>
      <c r="C125" s="4">
        <v>37494.878</v>
      </c>
      <c r="D125" s="4">
        <v>22252.216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201410</v>
      </c>
      <c r="N125" s="4">
        <v>5206</v>
      </c>
      <c r="O125" s="4">
        <v>0</v>
      </c>
      <c r="P125" s="4">
        <v>-1.963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86">
        <v>0</v>
      </c>
      <c r="X125" s="86">
        <v>0</v>
      </c>
      <c r="Y125" s="83">
        <v>238904.878</v>
      </c>
      <c r="Z125" s="83">
        <v>27456.253</v>
      </c>
      <c r="AA125" s="79"/>
    </row>
    <row r="126" spans="2:26" s="79" customFormat="1" ht="13.5" customHeight="1">
      <c r="B126" s="82" t="s">
        <v>40</v>
      </c>
      <c r="C126" s="83">
        <v>0</v>
      </c>
      <c r="D126" s="83">
        <v>0</v>
      </c>
      <c r="E126" s="83">
        <v>0</v>
      </c>
      <c r="F126" s="83">
        <v>0.19</v>
      </c>
      <c r="G126" s="83">
        <v>0</v>
      </c>
      <c r="H126" s="83">
        <v>0</v>
      </c>
      <c r="I126" s="83">
        <v>43255.24</v>
      </c>
      <c r="J126" s="83">
        <v>0</v>
      </c>
      <c r="K126" s="83">
        <v>0</v>
      </c>
      <c r="L126" s="83">
        <v>-0.085</v>
      </c>
      <c r="M126" s="83">
        <v>0</v>
      </c>
      <c r="N126" s="83">
        <v>4551.1759999999995</v>
      </c>
      <c r="O126" s="83">
        <v>0</v>
      </c>
      <c r="P126" s="83">
        <v>26.192000000000007</v>
      </c>
      <c r="Q126" s="83">
        <v>0</v>
      </c>
      <c r="R126" s="83">
        <v>0</v>
      </c>
      <c r="S126" s="83">
        <v>0</v>
      </c>
      <c r="T126" s="83">
        <v>0</v>
      </c>
      <c r="U126" s="83">
        <v>0</v>
      </c>
      <c r="V126" s="83">
        <v>34807.773</v>
      </c>
      <c r="W126" s="83">
        <v>0</v>
      </c>
      <c r="X126" s="83">
        <v>0</v>
      </c>
      <c r="Y126" s="83">
        <v>43255.24</v>
      </c>
      <c r="Z126" s="83">
        <v>39385.24600000001</v>
      </c>
    </row>
    <row r="127" spans="2:27" ht="13.5" customHeight="1">
      <c r="B127" s="91" t="s">
        <v>6</v>
      </c>
      <c r="C127" s="79">
        <v>0</v>
      </c>
      <c r="D127" s="79">
        <v>0</v>
      </c>
      <c r="E127" s="4">
        <v>0</v>
      </c>
      <c r="F127" s="4">
        <v>0</v>
      </c>
      <c r="G127" s="4">
        <v>0</v>
      </c>
      <c r="H127" s="4">
        <v>0</v>
      </c>
      <c r="I127" s="4">
        <v>34807.773</v>
      </c>
      <c r="J127" s="4">
        <v>0</v>
      </c>
      <c r="K127" s="4">
        <v>0</v>
      </c>
      <c r="L127" s="4">
        <v>0</v>
      </c>
      <c r="M127" s="4">
        <v>0</v>
      </c>
      <c r="N127" s="112"/>
      <c r="O127" s="79">
        <v>0</v>
      </c>
      <c r="P127" s="79">
        <v>62.283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34807.773</v>
      </c>
      <c r="W127" s="86">
        <v>0</v>
      </c>
      <c r="X127" s="86">
        <v>0</v>
      </c>
      <c r="Y127" s="83">
        <v>34807.773</v>
      </c>
      <c r="Z127" s="83">
        <v>34870.056000000004</v>
      </c>
      <c r="AA127" s="79"/>
    </row>
    <row r="128" spans="2:27" ht="13.5" customHeight="1">
      <c r="B128" s="91" t="s">
        <v>7</v>
      </c>
      <c r="C128" s="79">
        <v>0</v>
      </c>
      <c r="D128" s="79">
        <v>0</v>
      </c>
      <c r="E128" s="79">
        <v>0</v>
      </c>
      <c r="F128" s="79">
        <v>0.19</v>
      </c>
      <c r="G128" s="79">
        <v>0</v>
      </c>
      <c r="H128" s="79">
        <v>0</v>
      </c>
      <c r="I128" s="79">
        <v>8447.466999999999</v>
      </c>
      <c r="J128" s="79">
        <v>0</v>
      </c>
      <c r="K128" s="79">
        <v>0</v>
      </c>
      <c r="L128" s="79">
        <v>-0.085</v>
      </c>
      <c r="M128" s="79">
        <v>0</v>
      </c>
      <c r="N128" s="79">
        <v>4551.1759999999995</v>
      </c>
      <c r="O128" s="79">
        <v>0</v>
      </c>
      <c r="P128" s="79">
        <v>-36.090999999999994</v>
      </c>
      <c r="Q128" s="79">
        <v>0</v>
      </c>
      <c r="R128" s="79">
        <v>0</v>
      </c>
      <c r="S128" s="79">
        <v>0</v>
      </c>
      <c r="T128" s="79">
        <v>0</v>
      </c>
      <c r="U128" s="79">
        <v>0</v>
      </c>
      <c r="V128" s="79">
        <v>0</v>
      </c>
      <c r="W128" s="79">
        <v>0</v>
      </c>
      <c r="X128" s="79">
        <v>0</v>
      </c>
      <c r="Y128" s="79">
        <v>8447.466999999999</v>
      </c>
      <c r="Z128" s="79">
        <v>4515.19</v>
      </c>
      <c r="AA128" s="79"/>
    </row>
    <row r="129" spans="2:27" ht="13.5" customHeight="1">
      <c r="B129" s="88" t="s">
        <v>46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86">
        <v>0</v>
      </c>
      <c r="X129" s="86">
        <v>0</v>
      </c>
      <c r="Y129" s="83">
        <v>0</v>
      </c>
      <c r="Z129" s="83">
        <v>0</v>
      </c>
      <c r="AA129" s="79"/>
    </row>
    <row r="130" spans="2:27" ht="13.5" customHeight="1">
      <c r="B130" s="88" t="s">
        <v>86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0.19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86">
        <v>0</v>
      </c>
      <c r="X130" s="86">
        <v>0</v>
      </c>
      <c r="Y130" s="83">
        <v>0.19</v>
      </c>
      <c r="Z130" s="83">
        <v>0</v>
      </c>
      <c r="AA130" s="79"/>
    </row>
    <row r="131" spans="2:27" ht="13.5" customHeight="1">
      <c r="B131" s="88" t="s">
        <v>72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86">
        <v>0</v>
      </c>
      <c r="X131" s="86">
        <v>0</v>
      </c>
      <c r="Y131" s="83">
        <v>0</v>
      </c>
      <c r="Z131" s="83">
        <v>0</v>
      </c>
      <c r="AA131" s="79"/>
    </row>
    <row r="132" spans="2:27" ht="13.5" customHeight="1">
      <c r="B132" s="88" t="s">
        <v>49</v>
      </c>
      <c r="C132" s="4">
        <v>0</v>
      </c>
      <c r="D132" s="4">
        <v>0</v>
      </c>
      <c r="E132" s="4">
        <v>0</v>
      </c>
      <c r="F132" s="4">
        <v>0.19</v>
      </c>
      <c r="G132" s="4">
        <v>0</v>
      </c>
      <c r="H132" s="4">
        <v>0</v>
      </c>
      <c r="I132" s="4">
        <v>3057.1079999999997</v>
      </c>
      <c r="J132" s="4">
        <v>0</v>
      </c>
      <c r="K132" s="4">
        <v>0</v>
      </c>
      <c r="L132" s="4">
        <v>-0.085</v>
      </c>
      <c r="M132" s="4">
        <v>0</v>
      </c>
      <c r="N132" s="4">
        <v>4551.1759999999995</v>
      </c>
      <c r="O132" s="4">
        <v>0</v>
      </c>
      <c r="P132" s="4">
        <v>-36.090999999999994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86">
        <v>0</v>
      </c>
      <c r="X132" s="86">
        <v>0</v>
      </c>
      <c r="Y132" s="83">
        <v>3057.1079999999997</v>
      </c>
      <c r="Z132" s="83">
        <v>4515.19</v>
      </c>
      <c r="AA132" s="79"/>
    </row>
    <row r="133" spans="2:27" ht="13.5" customHeight="1">
      <c r="B133" s="88" t="s">
        <v>50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-0.085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86">
        <v>0</v>
      </c>
      <c r="X133" s="86">
        <v>0</v>
      </c>
      <c r="Y133" s="83">
        <v>-0.085</v>
      </c>
      <c r="Z133" s="83">
        <v>0</v>
      </c>
      <c r="AA133" s="79"/>
    </row>
    <row r="134" spans="2:27" ht="13.5" customHeight="1">
      <c r="B134" s="88" t="s">
        <v>77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4551.1759999999995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86">
        <v>0</v>
      </c>
      <c r="X134" s="86">
        <v>0</v>
      </c>
      <c r="Y134" s="83">
        <v>4551.1759999999995</v>
      </c>
      <c r="Z134" s="83">
        <v>0</v>
      </c>
      <c r="AA134" s="79"/>
    </row>
    <row r="135" spans="2:27" ht="13.5" customHeight="1">
      <c r="B135" s="88" t="s">
        <v>87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839.078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86">
        <v>0</v>
      </c>
      <c r="X135" s="86">
        <v>0</v>
      </c>
      <c r="Y135" s="83">
        <v>839.078</v>
      </c>
      <c r="Z135" s="83">
        <v>0</v>
      </c>
      <c r="AA135" s="79"/>
    </row>
    <row r="136" spans="2:27" ht="13.5" customHeight="1">
      <c r="B136" s="88" t="s">
        <v>70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86">
        <v>0</v>
      </c>
      <c r="X136" s="86">
        <v>0</v>
      </c>
      <c r="Y136" s="83">
        <v>0</v>
      </c>
      <c r="Z136" s="83">
        <v>0</v>
      </c>
      <c r="AA136" s="79"/>
    </row>
    <row r="137" spans="2:27" ht="13.5" customHeight="1">
      <c r="B137" s="88" t="s">
        <v>54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86">
        <v>0</v>
      </c>
      <c r="X137" s="86">
        <v>0</v>
      </c>
      <c r="Y137" s="83">
        <v>0</v>
      </c>
      <c r="Z137" s="83">
        <v>0</v>
      </c>
      <c r="AA137" s="79"/>
    </row>
    <row r="138" spans="2:27" ht="13.5" customHeight="1">
      <c r="B138" s="88" t="s">
        <v>55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86">
        <v>0</v>
      </c>
      <c r="X138" s="86">
        <v>0</v>
      </c>
      <c r="Y138" s="83">
        <v>0</v>
      </c>
      <c r="Z138" s="83">
        <v>0</v>
      </c>
      <c r="AA138" s="79"/>
    </row>
    <row r="139" spans="2:27" ht="13.5" customHeight="1">
      <c r="B139" s="88" t="s">
        <v>56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86">
        <v>0</v>
      </c>
      <c r="X139" s="86">
        <v>0</v>
      </c>
      <c r="Y139" s="83">
        <v>0</v>
      </c>
      <c r="Z139" s="83">
        <v>0</v>
      </c>
      <c r="AA139" s="79"/>
    </row>
    <row r="140" spans="2:27" s="94" customFormat="1" ht="13.5" customHeight="1">
      <c r="B140" s="92" t="s">
        <v>41</v>
      </c>
      <c r="C140" s="93">
        <v>14284.474999999999</v>
      </c>
      <c r="D140" s="93">
        <v>3859.4750000000004</v>
      </c>
      <c r="E140" s="93">
        <v>0</v>
      </c>
      <c r="F140" s="93">
        <v>0</v>
      </c>
      <c r="G140" s="93">
        <v>0</v>
      </c>
      <c r="H140" s="93">
        <v>-4.262</v>
      </c>
      <c r="I140" s="93">
        <v>0</v>
      </c>
      <c r="J140" s="93">
        <v>0</v>
      </c>
      <c r="K140" s="93">
        <v>402.864</v>
      </c>
      <c r="L140" s="93">
        <v>499.587</v>
      </c>
      <c r="M140" s="93">
        <v>0</v>
      </c>
      <c r="N140" s="93">
        <v>0</v>
      </c>
      <c r="O140" s="93">
        <v>0</v>
      </c>
      <c r="P140" s="93">
        <v>0</v>
      </c>
      <c r="Q140" s="93">
        <v>0</v>
      </c>
      <c r="R140" s="93">
        <v>0</v>
      </c>
      <c r="S140" s="93">
        <v>0</v>
      </c>
      <c r="T140" s="93">
        <v>0</v>
      </c>
      <c r="U140" s="93">
        <v>0</v>
      </c>
      <c r="V140" s="93">
        <v>0</v>
      </c>
      <c r="W140" s="93">
        <v>0</v>
      </c>
      <c r="X140" s="93">
        <v>0</v>
      </c>
      <c r="Y140" s="93">
        <v>14687.338999999998</v>
      </c>
      <c r="Z140" s="93">
        <v>4354.8</v>
      </c>
      <c r="AA140" s="79"/>
    </row>
    <row r="141" spans="2:27" ht="13.5" customHeight="1">
      <c r="B141" s="88" t="s">
        <v>46</v>
      </c>
      <c r="C141" s="4">
        <v>7258.6669999999995</v>
      </c>
      <c r="D141" s="4">
        <v>-396.5769999999999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402.864</v>
      </c>
      <c r="L141" s="4">
        <v>499.587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86">
        <v>0</v>
      </c>
      <c r="X141" s="86">
        <v>0</v>
      </c>
      <c r="Y141" s="83">
        <v>7661.530999999999</v>
      </c>
      <c r="Z141" s="83">
        <v>103.0100000000001</v>
      </c>
      <c r="AA141" s="79"/>
    </row>
    <row r="142" spans="2:27" ht="13.5" customHeight="1">
      <c r="B142" s="88" t="s">
        <v>78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86">
        <v>0</v>
      </c>
      <c r="X142" s="86">
        <v>0</v>
      </c>
      <c r="Y142" s="83">
        <v>0</v>
      </c>
      <c r="Z142" s="83">
        <v>0</v>
      </c>
      <c r="AA142" s="79"/>
    </row>
    <row r="143" spans="2:27" ht="13.5" customHeight="1">
      <c r="B143" s="88" t="s">
        <v>72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-4.262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86">
        <v>0</v>
      </c>
      <c r="X143" s="86">
        <v>0</v>
      </c>
      <c r="Y143" s="83">
        <v>0</v>
      </c>
      <c r="Z143" s="83">
        <v>-4.262</v>
      </c>
      <c r="AA143" s="79"/>
    </row>
    <row r="144" spans="2:27" ht="13.5" customHeight="1">
      <c r="B144" s="88" t="s">
        <v>49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86">
        <v>0</v>
      </c>
      <c r="X144" s="86">
        <v>0</v>
      </c>
      <c r="Y144" s="83">
        <v>0</v>
      </c>
      <c r="Z144" s="83">
        <v>0</v>
      </c>
      <c r="AA144" s="79"/>
    </row>
    <row r="145" spans="2:27" ht="13.5" customHeight="1">
      <c r="B145" s="88" t="s">
        <v>50</v>
      </c>
      <c r="C145" s="4">
        <v>37.639</v>
      </c>
      <c r="D145" s="4">
        <v>3.3810000000000002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86">
        <v>0</v>
      </c>
      <c r="X145" s="86">
        <v>0</v>
      </c>
      <c r="Y145" s="83">
        <v>37.639</v>
      </c>
      <c r="Z145" s="83">
        <v>3.3810000000000002</v>
      </c>
      <c r="AA145" s="79"/>
    </row>
    <row r="146" spans="2:27" ht="13.5" customHeight="1">
      <c r="B146" s="88" t="s">
        <v>82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86">
        <v>0</v>
      </c>
      <c r="X146" s="86">
        <v>0</v>
      </c>
      <c r="Y146" s="83">
        <v>0</v>
      </c>
      <c r="Z146" s="83">
        <v>0</v>
      </c>
      <c r="AA146" s="79"/>
    </row>
    <row r="147" spans="2:27" ht="13.5" customHeight="1">
      <c r="B147" s="88" t="s">
        <v>84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86">
        <v>0</v>
      </c>
      <c r="X147" s="86">
        <v>0</v>
      </c>
      <c r="Y147" s="83">
        <v>0</v>
      </c>
      <c r="Z147" s="83">
        <v>0</v>
      </c>
      <c r="AA147" s="79"/>
    </row>
    <row r="148" spans="2:27" ht="13.5" customHeight="1">
      <c r="B148" s="88" t="s">
        <v>70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86">
        <v>0</v>
      </c>
      <c r="X148" s="86">
        <v>0</v>
      </c>
      <c r="Y148" s="83">
        <v>0</v>
      </c>
      <c r="Z148" s="83">
        <v>0</v>
      </c>
      <c r="AA148" s="79"/>
    </row>
    <row r="149" spans="2:27" ht="13.5" customHeight="1">
      <c r="B149" s="88" t="s">
        <v>54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86">
        <v>0</v>
      </c>
      <c r="X149" s="86">
        <v>0</v>
      </c>
      <c r="Y149" s="83">
        <v>0</v>
      </c>
      <c r="Z149" s="83">
        <v>0</v>
      </c>
      <c r="AA149" s="79"/>
    </row>
    <row r="150" spans="2:27" ht="13.5" customHeight="1">
      <c r="B150" s="88" t="s">
        <v>55</v>
      </c>
      <c r="C150" s="4">
        <v>5267.866999999999</v>
      </c>
      <c r="D150" s="4">
        <v>2907.163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86">
        <v>0</v>
      </c>
      <c r="X150" s="86">
        <v>0</v>
      </c>
      <c r="Y150" s="83">
        <v>5267.866999999999</v>
      </c>
      <c r="Z150" s="83">
        <v>2907.163</v>
      </c>
      <c r="AA150" s="79"/>
    </row>
    <row r="151" spans="2:27" ht="13.5" customHeight="1">
      <c r="B151" s="88" t="s">
        <v>56</v>
      </c>
      <c r="C151" s="4">
        <v>1720.302</v>
      </c>
      <c r="D151" s="4">
        <v>1345.508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86">
        <v>0</v>
      </c>
      <c r="X151" s="86">
        <v>0</v>
      </c>
      <c r="Y151" s="83">
        <v>1720.302</v>
      </c>
      <c r="Z151" s="83">
        <v>1345.508</v>
      </c>
      <c r="AA151" s="79"/>
    </row>
    <row r="152" spans="2:26" s="79" customFormat="1" ht="13.5" customHeight="1">
      <c r="B152" s="82" t="s">
        <v>42</v>
      </c>
      <c r="C152" s="83">
        <v>66323.42272400002</v>
      </c>
      <c r="D152" s="83">
        <v>64684.907999999996</v>
      </c>
      <c r="E152" s="83">
        <v>-1056.6260000000002</v>
      </c>
      <c r="F152" s="83">
        <v>-1023.9949999999999</v>
      </c>
      <c r="G152" s="83">
        <v>19358.234</v>
      </c>
      <c r="H152" s="83">
        <v>2679.32</v>
      </c>
      <c r="I152" s="83">
        <v>8205.004</v>
      </c>
      <c r="J152" s="83">
        <v>10602.03</v>
      </c>
      <c r="K152" s="83">
        <v>-29573.459000000003</v>
      </c>
      <c r="L152" s="83">
        <v>31164.476000000013</v>
      </c>
      <c r="M152" s="83">
        <v>219666.36</v>
      </c>
      <c r="N152" s="83">
        <v>232209.92000000004</v>
      </c>
      <c r="O152" s="83">
        <v>359129.044</v>
      </c>
      <c r="P152" s="83">
        <v>322651.152</v>
      </c>
      <c r="Q152" s="83">
        <v>5814</v>
      </c>
      <c r="R152" s="83">
        <v>1248</v>
      </c>
      <c r="S152" s="83">
        <v>-573</v>
      </c>
      <c r="T152" s="83">
        <v>-3289</v>
      </c>
      <c r="U152" s="83">
        <v>147086</v>
      </c>
      <c r="V152" s="83">
        <v>0</v>
      </c>
      <c r="W152" s="83">
        <v>-25496</v>
      </c>
      <c r="X152" s="83">
        <v>50432</v>
      </c>
      <c r="Y152" s="83">
        <v>768882.979724</v>
      </c>
      <c r="Z152" s="83">
        <v>711358.811</v>
      </c>
    </row>
    <row r="153" spans="2:26" s="79" customFormat="1" ht="13.5" customHeight="1">
      <c r="B153" s="84" t="s">
        <v>8</v>
      </c>
      <c r="C153" s="93">
        <v>0</v>
      </c>
      <c r="D153" s="93">
        <v>4983.85</v>
      </c>
      <c r="E153" s="93">
        <v>0</v>
      </c>
      <c r="F153" s="93">
        <v>0</v>
      </c>
      <c r="G153" s="93">
        <v>0</v>
      </c>
      <c r="H153" s="93">
        <v>0</v>
      </c>
      <c r="I153" s="93">
        <v>0</v>
      </c>
      <c r="J153" s="93">
        <v>0</v>
      </c>
      <c r="K153" s="93">
        <v>0</v>
      </c>
      <c r="L153" s="93">
        <v>0</v>
      </c>
      <c r="M153" s="4">
        <v>113379.84000000001</v>
      </c>
      <c r="N153" s="4">
        <v>156920.96000000002</v>
      </c>
      <c r="O153" s="4">
        <v>153231.135</v>
      </c>
      <c r="P153" s="4">
        <v>208798.666</v>
      </c>
      <c r="Q153" s="93">
        <v>3</v>
      </c>
      <c r="R153" s="93">
        <v>640</v>
      </c>
      <c r="S153" s="93">
        <v>962</v>
      </c>
      <c r="T153" s="93">
        <v>-2476</v>
      </c>
      <c r="U153" s="93">
        <v>118324</v>
      </c>
      <c r="V153" s="93">
        <v>0</v>
      </c>
      <c r="W153" s="83">
        <v>-14434</v>
      </c>
      <c r="X153" s="83">
        <v>2599</v>
      </c>
      <c r="Y153" s="83">
        <v>371465.97500000003</v>
      </c>
      <c r="Z153" s="83">
        <v>371466.476</v>
      </c>
    </row>
    <row r="154" spans="2:26" s="79" customFormat="1" ht="13.5" customHeight="1">
      <c r="B154" s="84" t="s">
        <v>9</v>
      </c>
      <c r="C154" s="83">
        <v>66323.42272400002</v>
      </c>
      <c r="D154" s="83">
        <v>59701.058</v>
      </c>
      <c r="E154" s="83">
        <v>-1056.6260000000002</v>
      </c>
      <c r="F154" s="83">
        <v>-1023.9949999999999</v>
      </c>
      <c r="G154" s="83">
        <v>19358.234</v>
      </c>
      <c r="H154" s="83">
        <v>2679.32</v>
      </c>
      <c r="I154" s="83">
        <v>8205.004</v>
      </c>
      <c r="J154" s="83">
        <v>10602.03</v>
      </c>
      <c r="K154" s="83">
        <v>-29573.459000000003</v>
      </c>
      <c r="L154" s="83">
        <v>31164.476000000013</v>
      </c>
      <c r="M154" s="83">
        <v>106286.51999999999</v>
      </c>
      <c r="N154" s="83">
        <v>75288.96</v>
      </c>
      <c r="O154" s="83">
        <v>205897.90899999999</v>
      </c>
      <c r="P154" s="83">
        <v>113852.48599999999</v>
      </c>
      <c r="Q154" s="83">
        <v>5811</v>
      </c>
      <c r="R154" s="83">
        <v>608</v>
      </c>
      <c r="S154" s="83">
        <v>-1535</v>
      </c>
      <c r="T154" s="83">
        <v>-813</v>
      </c>
      <c r="U154" s="83">
        <v>28762</v>
      </c>
      <c r="V154" s="83">
        <v>0</v>
      </c>
      <c r="W154" s="83">
        <v>-11062</v>
      </c>
      <c r="X154" s="83">
        <v>47833</v>
      </c>
      <c r="Y154" s="83">
        <v>397417.004724</v>
      </c>
      <c r="Z154" s="83">
        <v>339892.335</v>
      </c>
    </row>
    <row r="155" spans="2:27" ht="13.5" customHeight="1">
      <c r="B155" s="88" t="s">
        <v>11</v>
      </c>
      <c r="C155" s="4">
        <v>67028.78072400001</v>
      </c>
      <c r="D155" s="4">
        <v>59880.513</v>
      </c>
      <c r="E155" s="4">
        <v>-2315.255</v>
      </c>
      <c r="F155" s="4">
        <v>-1023.9949999999999</v>
      </c>
      <c r="G155" s="4">
        <v>19378.926</v>
      </c>
      <c r="H155" s="4">
        <v>2674.32</v>
      </c>
      <c r="I155" s="93">
        <v>8710.75</v>
      </c>
      <c r="J155" s="93">
        <v>10668.911</v>
      </c>
      <c r="K155" s="4">
        <v>-29955.998000000003</v>
      </c>
      <c r="L155" s="4">
        <v>15019.285000000013</v>
      </c>
      <c r="M155" s="4">
        <v>103687.51999999999</v>
      </c>
      <c r="N155" s="4">
        <v>89720.96</v>
      </c>
      <c r="O155" s="4">
        <v>205897.90899999999</v>
      </c>
      <c r="P155" s="4">
        <v>113852.745</v>
      </c>
      <c r="Q155" s="4">
        <v>5811</v>
      </c>
      <c r="R155" s="4">
        <v>608</v>
      </c>
      <c r="S155" s="4">
        <v>-1535</v>
      </c>
      <c r="T155" s="4">
        <v>-813</v>
      </c>
      <c r="U155" s="4">
        <v>28762</v>
      </c>
      <c r="V155" s="4">
        <v>0</v>
      </c>
      <c r="W155" s="86">
        <v>-11062</v>
      </c>
      <c r="X155" s="86">
        <v>47833</v>
      </c>
      <c r="Y155" s="83">
        <v>394408.632724</v>
      </c>
      <c r="Z155" s="83">
        <v>338420.739</v>
      </c>
      <c r="AA155" s="79"/>
    </row>
    <row r="156" spans="2:27" ht="13.5" customHeight="1">
      <c r="B156" s="88" t="s">
        <v>12</v>
      </c>
      <c r="C156" s="4">
        <v>-705.358</v>
      </c>
      <c r="D156" s="4">
        <v>-179.455</v>
      </c>
      <c r="E156" s="4">
        <v>1258.629</v>
      </c>
      <c r="F156" s="4">
        <v>0</v>
      </c>
      <c r="G156" s="4">
        <v>-20.692</v>
      </c>
      <c r="H156" s="4">
        <v>5</v>
      </c>
      <c r="I156" s="93">
        <v>-505.74600000000004</v>
      </c>
      <c r="J156" s="93">
        <v>-66.881</v>
      </c>
      <c r="K156" s="4">
        <v>382.539</v>
      </c>
      <c r="L156" s="4">
        <v>16145.191</v>
      </c>
      <c r="M156" s="4">
        <v>2599</v>
      </c>
      <c r="N156" s="4">
        <v>-14432</v>
      </c>
      <c r="O156" s="4">
        <v>0</v>
      </c>
      <c r="P156" s="4">
        <v>-0.259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86">
        <v>0</v>
      </c>
      <c r="X156" s="86">
        <v>0</v>
      </c>
      <c r="Y156" s="83">
        <v>3008.372</v>
      </c>
      <c r="Z156" s="83">
        <v>1471.5960000000014</v>
      </c>
      <c r="AA156" s="79"/>
    </row>
    <row r="157" spans="2:26" s="79" customFormat="1" ht="13.5" customHeight="1">
      <c r="B157" s="82" t="s">
        <v>10</v>
      </c>
      <c r="C157" s="83">
        <v>599291.040042</v>
      </c>
      <c r="D157" s="83">
        <v>642487.0051829999</v>
      </c>
      <c r="E157" s="83">
        <v>853.9030000000021</v>
      </c>
      <c r="F157" s="83">
        <v>1280.9895699999997</v>
      </c>
      <c r="G157" s="83">
        <v>12874.235999999999</v>
      </c>
      <c r="H157" s="83">
        <v>18414.578619000004</v>
      </c>
      <c r="I157" s="83">
        <v>58882.274999999994</v>
      </c>
      <c r="J157" s="83">
        <v>30135.236283999995</v>
      </c>
      <c r="K157" s="83">
        <v>359370.33</v>
      </c>
      <c r="L157" s="83">
        <v>434450.258</v>
      </c>
      <c r="M157" s="83">
        <v>627304.573903</v>
      </c>
      <c r="N157" s="83">
        <v>264883.521277</v>
      </c>
      <c r="O157" s="83">
        <v>756500.876</v>
      </c>
      <c r="P157" s="83">
        <v>372144.09299999994</v>
      </c>
      <c r="Q157" s="83">
        <v>226461.555</v>
      </c>
      <c r="R157" s="83">
        <v>59136.065</v>
      </c>
      <c r="S157" s="83">
        <v>786925.78128</v>
      </c>
      <c r="T157" s="83">
        <v>337528.74289800005</v>
      </c>
      <c r="U157" s="83">
        <v>123829.129</v>
      </c>
      <c r="V157" s="83">
        <v>757292.273374</v>
      </c>
      <c r="W157" s="83">
        <v>33706</v>
      </c>
      <c r="X157" s="83">
        <v>748796</v>
      </c>
      <c r="Y157" s="83">
        <v>3585999.699225</v>
      </c>
      <c r="Z157" s="83">
        <v>3666548.763205</v>
      </c>
    </row>
    <row r="158" spans="2:26" s="79" customFormat="1" ht="13.5" customHeight="1">
      <c r="B158" s="98" t="s">
        <v>4</v>
      </c>
      <c r="C158" s="114">
        <v>43195.96514099988</v>
      </c>
      <c r="D158" s="114"/>
      <c r="E158" s="114">
        <v>427.08656999999766</v>
      </c>
      <c r="F158" s="114"/>
      <c r="G158" s="114">
        <v>5540.342619000005</v>
      </c>
      <c r="H158" s="114"/>
      <c r="I158" s="114">
        <v>-28747.038716</v>
      </c>
      <c r="J158" s="114"/>
      <c r="K158" s="114">
        <v>75079.92799999996</v>
      </c>
      <c r="L158" s="114"/>
      <c r="M158" s="114">
        <v>-362421.05262599996</v>
      </c>
      <c r="N158" s="114"/>
      <c r="O158" s="114">
        <v>-384356.7830000001</v>
      </c>
      <c r="P158" s="114"/>
      <c r="Q158" s="114">
        <v>-167325.49</v>
      </c>
      <c r="R158" s="114"/>
      <c r="S158" s="114">
        <v>-449397.03838199994</v>
      </c>
      <c r="T158" s="114"/>
      <c r="U158" s="114">
        <v>633463.144374</v>
      </c>
      <c r="V158" s="114"/>
      <c r="W158" s="114">
        <v>715090</v>
      </c>
      <c r="X158" s="114"/>
      <c r="Y158" s="114">
        <v>80549.0639800001</v>
      </c>
      <c r="Z158" s="114"/>
    </row>
    <row r="159" spans="3:8" ht="13.5" customHeight="1">
      <c r="C159" s="95"/>
      <c r="D159" s="95"/>
      <c r="E159" s="37"/>
      <c r="F159" s="37"/>
      <c r="G159" s="37"/>
      <c r="H159" s="37"/>
    </row>
    <row r="160" spans="3:13" ht="13.5" customHeight="1"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</row>
  </sheetData>
  <sheetProtection/>
  <mergeCells count="36">
    <mergeCell ref="C158:D158"/>
    <mergeCell ref="I158:J158"/>
    <mergeCell ref="G7:H7"/>
    <mergeCell ref="C7:D7"/>
    <mergeCell ref="C6:D6"/>
    <mergeCell ref="Y7:Z7"/>
    <mergeCell ref="W7:X7"/>
    <mergeCell ref="M7:N7"/>
    <mergeCell ref="U6:V6"/>
    <mergeCell ref="I7:J7"/>
    <mergeCell ref="I6:J6"/>
    <mergeCell ref="Q6:R6"/>
    <mergeCell ref="S6:T6"/>
    <mergeCell ref="M6:N6"/>
    <mergeCell ref="W6:X6"/>
    <mergeCell ref="U7:V7"/>
    <mergeCell ref="Q7:R7"/>
    <mergeCell ref="S7:T7"/>
    <mergeCell ref="Y6:Z6"/>
    <mergeCell ref="K158:L158"/>
    <mergeCell ref="E158:F158"/>
    <mergeCell ref="G158:H158"/>
    <mergeCell ref="K6:L6"/>
    <mergeCell ref="O158:P158"/>
    <mergeCell ref="E6:F6"/>
    <mergeCell ref="E7:F7"/>
    <mergeCell ref="K7:L7"/>
    <mergeCell ref="O7:P7"/>
    <mergeCell ref="O6:P6"/>
    <mergeCell ref="G6:H6"/>
    <mergeCell ref="Y158:Z158"/>
    <mergeCell ref="Q158:R158"/>
    <mergeCell ref="M158:N158"/>
    <mergeCell ref="S158:T158"/>
    <mergeCell ref="W158:X158"/>
    <mergeCell ref="U158:V158"/>
  </mergeCells>
  <printOptions/>
  <pageMargins left="0.35" right="0.17" top="0.76" bottom="0.76" header="0.55" footer="0.55"/>
  <pageSetup horizontalDpi="600" verticalDpi="600" orientation="landscape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8"/>
  <sheetViews>
    <sheetView showGridLines="0" zoomScale="75" zoomScaleNormal="75" zoomScaleSheetLayoutView="100"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L33" sqref="L33"/>
    </sheetView>
  </sheetViews>
  <sheetFormatPr defaultColWidth="9.140625" defaultRowHeight="13.5" customHeight="1"/>
  <cols>
    <col min="1" max="1" width="5.8515625" style="2" customWidth="1"/>
    <col min="2" max="2" width="39.28125" style="2" customWidth="1"/>
    <col min="3" max="3" width="8.28125" style="2" customWidth="1"/>
    <col min="4" max="4" width="9.8515625" style="2" customWidth="1"/>
    <col min="5" max="17" width="8.28125" style="2" customWidth="1"/>
    <col min="18" max="18" width="9.28125" style="2" customWidth="1"/>
    <col min="19" max="20" width="8.28125" style="2" customWidth="1"/>
    <col min="21" max="21" width="10.28125" style="2" bestFit="1" customWidth="1"/>
    <col min="22" max="22" width="8.8515625" style="2" customWidth="1"/>
    <col min="23" max="29" width="8.28125" style="2" customWidth="1"/>
    <col min="30" max="30" width="8.28125" style="38" customWidth="1"/>
    <col min="31" max="31" width="9.8515625" style="38" customWidth="1"/>
    <col min="32" max="32" width="8.28125" style="38" customWidth="1"/>
    <col min="33" max="34" width="9.421875" style="2" customWidth="1"/>
    <col min="35" max="35" width="8.28125" style="2" customWidth="1"/>
    <col min="36" max="36" width="10.421875" style="2" customWidth="1"/>
    <col min="37" max="37" width="10.57421875" style="2" customWidth="1"/>
    <col min="38" max="16384" width="9.140625" style="2" customWidth="1"/>
  </cols>
  <sheetData>
    <row r="1" spans="3:37" ht="13.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4"/>
      <c r="AG1" s="3"/>
      <c r="AH1" s="3"/>
      <c r="AI1" s="3"/>
      <c r="AJ1" s="3"/>
      <c r="AK1" s="3"/>
    </row>
    <row r="2" spans="2:38" s="5" customFormat="1" ht="15.75" customHeight="1">
      <c r="B2" s="67" t="s">
        <v>61</v>
      </c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57</v>
      </c>
      <c r="N2" s="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8"/>
    </row>
    <row r="3" spans="2:38" s="5" customFormat="1" ht="13.5" customHeight="1">
      <c r="B3" s="74" t="s">
        <v>64</v>
      </c>
      <c r="C3" s="6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" t="s">
        <v>92</v>
      </c>
      <c r="Q3" s="1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6"/>
      <c r="AL3" s="8"/>
    </row>
    <row r="4" spans="2:38" s="5" customFormat="1" ht="13.5" customHeight="1">
      <c r="B4" s="66" t="s">
        <v>62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6"/>
      <c r="AL4" s="8"/>
    </row>
    <row r="5" spans="2:38" ht="13.5" customHeight="1" thickBot="1">
      <c r="B5" s="73" t="s">
        <v>63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  <c r="AE5" s="11"/>
      <c r="AF5" s="11"/>
      <c r="AG5" s="10"/>
      <c r="AH5" s="10"/>
      <c r="AI5" s="10"/>
      <c r="AJ5" s="12" t="s">
        <v>24</v>
      </c>
      <c r="AL5" s="3"/>
    </row>
    <row r="6" spans="2:37" s="13" customFormat="1" ht="36" customHeight="1">
      <c r="B6" s="57"/>
      <c r="C6" s="126" t="s">
        <v>28</v>
      </c>
      <c r="D6" s="127"/>
      <c r="E6" s="58"/>
      <c r="F6" s="126" t="s">
        <v>31</v>
      </c>
      <c r="G6" s="127"/>
      <c r="H6" s="58"/>
      <c r="I6" s="126" t="s">
        <v>32</v>
      </c>
      <c r="J6" s="127"/>
      <c r="K6" s="58"/>
      <c r="L6" s="128" t="s">
        <v>25</v>
      </c>
      <c r="M6" s="129"/>
      <c r="N6" s="59"/>
      <c r="O6" s="128" t="s">
        <v>26</v>
      </c>
      <c r="P6" s="129"/>
      <c r="Q6" s="59"/>
      <c r="R6" s="128" t="s">
        <v>27</v>
      </c>
      <c r="S6" s="129"/>
      <c r="T6" s="59"/>
      <c r="U6" s="128" t="s">
        <v>29</v>
      </c>
      <c r="V6" s="129"/>
      <c r="W6" s="59"/>
      <c r="X6" s="128" t="s">
        <v>43</v>
      </c>
      <c r="Y6" s="129"/>
      <c r="Z6" s="59"/>
      <c r="AA6" s="128" t="s">
        <v>44</v>
      </c>
      <c r="AB6" s="129"/>
      <c r="AC6" s="59"/>
      <c r="AD6" s="128" t="s">
        <v>33</v>
      </c>
      <c r="AE6" s="129"/>
      <c r="AF6" s="59"/>
      <c r="AG6" s="128" t="s">
        <v>30</v>
      </c>
      <c r="AH6" s="129"/>
      <c r="AI6" s="59"/>
      <c r="AJ6" s="130" t="s">
        <v>13</v>
      </c>
      <c r="AK6" s="131"/>
    </row>
    <row r="7" spans="1:37" s="14" customFormat="1" ht="13.5" customHeight="1">
      <c r="A7" s="13"/>
      <c r="B7" s="60" t="s">
        <v>1</v>
      </c>
      <c r="C7" s="118">
        <v>1</v>
      </c>
      <c r="D7" s="119"/>
      <c r="E7" s="61"/>
      <c r="F7" s="118">
        <v>2</v>
      </c>
      <c r="G7" s="119"/>
      <c r="H7" s="61"/>
      <c r="I7" s="118">
        <v>3</v>
      </c>
      <c r="J7" s="119"/>
      <c r="K7" s="61"/>
      <c r="L7" s="118">
        <v>4</v>
      </c>
      <c r="M7" s="119"/>
      <c r="N7" s="61"/>
      <c r="O7" s="118">
        <v>5</v>
      </c>
      <c r="P7" s="119"/>
      <c r="Q7" s="61"/>
      <c r="R7" s="118">
        <v>6</v>
      </c>
      <c r="S7" s="119"/>
      <c r="T7" s="61"/>
      <c r="U7" s="118">
        <v>7</v>
      </c>
      <c r="V7" s="119"/>
      <c r="W7" s="61"/>
      <c r="X7" s="118">
        <v>8</v>
      </c>
      <c r="Y7" s="119"/>
      <c r="Z7" s="61"/>
      <c r="AA7" s="118">
        <v>9</v>
      </c>
      <c r="AB7" s="119"/>
      <c r="AC7" s="61"/>
      <c r="AD7" s="118">
        <v>10</v>
      </c>
      <c r="AE7" s="119"/>
      <c r="AF7" s="61"/>
      <c r="AG7" s="118">
        <v>11</v>
      </c>
      <c r="AH7" s="119"/>
      <c r="AI7" s="61"/>
      <c r="AJ7" s="118"/>
      <c r="AK7" s="119"/>
    </row>
    <row r="8" spans="1:37" s="14" customFormat="1" ht="13.5" customHeight="1">
      <c r="A8" s="13"/>
      <c r="B8" s="60" t="s">
        <v>45</v>
      </c>
      <c r="C8" s="62" t="s">
        <v>0</v>
      </c>
      <c r="D8" s="62" t="s">
        <v>14</v>
      </c>
      <c r="E8" s="63" t="s">
        <v>58</v>
      </c>
      <c r="F8" s="62" t="s">
        <v>0</v>
      </c>
      <c r="G8" s="62" t="s">
        <v>14</v>
      </c>
      <c r="H8" s="63" t="s">
        <v>58</v>
      </c>
      <c r="I8" s="62" t="s">
        <v>0</v>
      </c>
      <c r="J8" s="62" t="s">
        <v>14</v>
      </c>
      <c r="K8" s="63" t="s">
        <v>58</v>
      </c>
      <c r="L8" s="62" t="s">
        <v>0</v>
      </c>
      <c r="M8" s="62" t="s">
        <v>14</v>
      </c>
      <c r="N8" s="63" t="s">
        <v>58</v>
      </c>
      <c r="O8" s="62" t="s">
        <v>0</v>
      </c>
      <c r="P8" s="62" t="s">
        <v>14</v>
      </c>
      <c r="Q8" s="63" t="s">
        <v>58</v>
      </c>
      <c r="R8" s="64" t="s">
        <v>0</v>
      </c>
      <c r="S8" s="64" t="s">
        <v>14</v>
      </c>
      <c r="T8" s="63" t="s">
        <v>58</v>
      </c>
      <c r="U8" s="64" t="s">
        <v>0</v>
      </c>
      <c r="V8" s="64" t="s">
        <v>14</v>
      </c>
      <c r="W8" s="63" t="s">
        <v>58</v>
      </c>
      <c r="X8" s="64" t="s">
        <v>0</v>
      </c>
      <c r="Y8" s="64" t="s">
        <v>14</v>
      </c>
      <c r="Z8" s="63" t="s">
        <v>58</v>
      </c>
      <c r="AA8" s="64" t="s">
        <v>0</v>
      </c>
      <c r="AB8" s="64" t="s">
        <v>14</v>
      </c>
      <c r="AC8" s="63" t="s">
        <v>58</v>
      </c>
      <c r="AD8" s="64" t="s">
        <v>0</v>
      </c>
      <c r="AE8" s="64" t="s">
        <v>14</v>
      </c>
      <c r="AF8" s="63" t="s">
        <v>58</v>
      </c>
      <c r="AG8" s="64" t="s">
        <v>0</v>
      </c>
      <c r="AH8" s="64" t="s">
        <v>14</v>
      </c>
      <c r="AI8" s="63" t="s">
        <v>58</v>
      </c>
      <c r="AJ8" s="64" t="s">
        <v>0</v>
      </c>
      <c r="AK8" s="65" t="s">
        <v>14</v>
      </c>
    </row>
    <row r="9" spans="1:37" s="14" customFormat="1" ht="10.5">
      <c r="A9" s="13"/>
      <c r="B9" s="16" t="s">
        <v>34</v>
      </c>
      <c r="C9" s="21">
        <f>FOFA!C9</f>
        <v>0</v>
      </c>
      <c r="D9" s="21">
        <f>FOFA!D9</f>
        <v>0</v>
      </c>
      <c r="E9" s="45"/>
      <c r="F9" s="21">
        <f>FOFA!E9</f>
        <v>0</v>
      </c>
      <c r="G9" s="21">
        <f>FOFA!F9</f>
        <v>0</v>
      </c>
      <c r="H9" s="46"/>
      <c r="I9" s="15">
        <f>FOFA!G9</f>
        <v>0</v>
      </c>
      <c r="J9" s="15">
        <f>FOFA!H9</f>
        <v>0</v>
      </c>
      <c r="K9" s="46"/>
      <c r="L9" s="17">
        <f>FOFA!I9</f>
        <v>0</v>
      </c>
      <c r="M9" s="17">
        <f>FOFA!J9</f>
        <v>0</v>
      </c>
      <c r="N9" s="46"/>
      <c r="O9" s="17">
        <f>FOFA!K9</f>
        <v>0</v>
      </c>
      <c r="P9" s="17">
        <f>FOFA!L9</f>
        <v>-2633.277</v>
      </c>
      <c r="Q9" s="41">
        <f>P9-AG9</f>
        <v>1361.723</v>
      </c>
      <c r="R9" s="17">
        <f>FOFA!M9</f>
        <v>0</v>
      </c>
      <c r="S9" s="17">
        <f>FOFA!N9</f>
        <v>0</v>
      </c>
      <c r="T9" s="47"/>
      <c r="U9" s="17">
        <f>FOFA!O9</f>
        <v>0</v>
      </c>
      <c r="V9" s="17">
        <f>FOFA!P9</f>
        <v>0</v>
      </c>
      <c r="W9" s="46"/>
      <c r="X9" s="17">
        <f>FOFA!Q9</f>
        <v>0</v>
      </c>
      <c r="Y9" s="17">
        <f>FOFA!R9</f>
        <v>0</v>
      </c>
      <c r="Z9" s="46"/>
      <c r="AA9" s="17">
        <f>FOFA!S9</f>
        <v>0</v>
      </c>
      <c r="AB9" s="17">
        <f>FOFA!T9</f>
        <v>0</v>
      </c>
      <c r="AC9" s="47"/>
      <c r="AD9" s="22">
        <f>FOFA!U9</f>
        <v>0</v>
      </c>
      <c r="AE9" s="22">
        <f>FOFA!V9</f>
        <v>0</v>
      </c>
      <c r="AF9" s="46"/>
      <c r="AG9" s="18">
        <f>FOFA!W9</f>
        <v>-3995</v>
      </c>
      <c r="AH9" s="18">
        <f>FOFA!X9</f>
        <v>0</v>
      </c>
      <c r="AI9" s="42">
        <f>AG9-P9</f>
        <v>-1361.723</v>
      </c>
      <c r="AJ9" s="18">
        <f>C9+F9+I9+L9+O9++U9+X9+AA9+AD9+AG9+R9</f>
        <v>-3995</v>
      </c>
      <c r="AK9" s="18">
        <f>D9+G9+J9+M9+P9+V9+Y9+AB9+AE9+AH9+S9</f>
        <v>-2633.277</v>
      </c>
    </row>
    <row r="10" spans="1:37" s="14" customFormat="1" ht="10.5">
      <c r="A10" s="13"/>
      <c r="B10" s="16" t="s">
        <v>35</v>
      </c>
      <c r="C10" s="21">
        <f>FOFA!C10</f>
        <v>325511.146898</v>
      </c>
      <c r="D10" s="21">
        <f>FOFA!D10</f>
        <v>-143093.731</v>
      </c>
      <c r="E10" s="48"/>
      <c r="F10" s="21">
        <f>FOFA!E10</f>
        <v>11206.974</v>
      </c>
      <c r="G10" s="21">
        <f>FOFA!F10</f>
        <v>-14417.39543</v>
      </c>
      <c r="H10" s="48"/>
      <c r="I10" s="15">
        <f>FOFA!G10</f>
        <v>-6.1859999999999955</v>
      </c>
      <c r="J10" s="15">
        <f>FOFA!H10</f>
        <v>-113.00138099999822</v>
      </c>
      <c r="K10" s="48"/>
      <c r="L10" s="17">
        <f>FOFA!I10</f>
        <v>109.68900000000008</v>
      </c>
      <c r="M10" s="17">
        <f>FOFA!J10</f>
        <v>-2915.5127160000006</v>
      </c>
      <c r="N10" s="48"/>
      <c r="O10" s="17">
        <f>FOFA!K10</f>
        <v>409341.92500000005</v>
      </c>
      <c r="P10" s="17">
        <f>FOFA!L10</f>
        <v>208739.47</v>
      </c>
      <c r="Q10" s="48"/>
      <c r="R10" s="17">
        <f>FOFA!M10</f>
        <v>-4868.317</v>
      </c>
      <c r="S10" s="17">
        <f>FOFA!N10</f>
        <v>-2904.235723</v>
      </c>
      <c r="T10" s="48"/>
      <c r="U10" s="17">
        <f>FOFA!O10</f>
        <v>33515.793999999994</v>
      </c>
      <c r="V10" s="17">
        <f>FOFA!P10</f>
        <v>-9734.552999999998</v>
      </c>
      <c r="W10" s="48"/>
      <c r="X10" s="17">
        <f>FOFA!Q10</f>
        <v>167.699</v>
      </c>
      <c r="Y10" s="17">
        <f>FOFA!R10</f>
        <v>46591.37100000001</v>
      </c>
      <c r="Z10" s="48"/>
      <c r="AA10" s="17">
        <f>FOFA!S10</f>
        <v>36994.065</v>
      </c>
      <c r="AB10" s="17">
        <f>FOFA!T10</f>
        <v>53799.201898</v>
      </c>
      <c r="AC10" s="48"/>
      <c r="AD10" s="22">
        <f>FOFA!U10</f>
        <v>0</v>
      </c>
      <c r="AE10" s="22">
        <f>FOFA!V10</f>
        <v>495286.76437399996</v>
      </c>
      <c r="AF10" s="48"/>
      <c r="AG10" s="18">
        <f>FOFA!W10</f>
        <v>57991</v>
      </c>
      <c r="AH10" s="18">
        <f>FOFA!X10</f>
        <v>21122</v>
      </c>
      <c r="AI10" s="48"/>
      <c r="AJ10" s="18">
        <f>C10+F10+I10+L10+O10++U10+X10+AA10+AD10+AG10+R10</f>
        <v>869963.789898</v>
      </c>
      <c r="AK10" s="18">
        <f>D10+G10+J10+M10+P10+V10+Y10+AB10+AE10+AH10+S10</f>
        <v>652360.378022</v>
      </c>
    </row>
    <row r="11" spans="1:37" s="14" customFormat="1" ht="10.5">
      <c r="A11" s="13"/>
      <c r="B11" s="19" t="s">
        <v>36</v>
      </c>
      <c r="C11" s="21">
        <f>FOFA!C11</f>
        <v>0</v>
      </c>
      <c r="D11" s="21">
        <f>FOFA!D11</f>
        <v>12863.232</v>
      </c>
      <c r="E11" s="48"/>
      <c r="F11" s="21">
        <f>FOFA!E11</f>
        <v>0</v>
      </c>
      <c r="G11" s="21">
        <f>FOFA!F11</f>
        <v>-5.268</v>
      </c>
      <c r="H11" s="48"/>
      <c r="I11" s="15">
        <f>FOFA!G11</f>
        <v>0</v>
      </c>
      <c r="J11" s="15">
        <f>FOFA!H11</f>
        <v>238.114</v>
      </c>
      <c r="K11" s="48"/>
      <c r="L11" s="17">
        <f>FOFA!I11</f>
        <v>0</v>
      </c>
      <c r="M11" s="17">
        <f>FOFA!J11</f>
        <v>-330.381</v>
      </c>
      <c r="N11" s="48"/>
      <c r="O11" s="17">
        <f>FOFA!K11</f>
        <v>177663.664</v>
      </c>
      <c r="P11" s="17">
        <f>FOFA!L11</f>
        <v>24433.873</v>
      </c>
      <c r="Q11" s="48"/>
      <c r="R11" s="17">
        <f>FOFA!M11</f>
        <v>0</v>
      </c>
      <c r="S11" s="17">
        <f>FOFA!N11</f>
        <v>1518.7200000000003</v>
      </c>
      <c r="T11" s="48"/>
      <c r="U11" s="17">
        <f>FOFA!O11</f>
        <v>0</v>
      </c>
      <c r="V11" s="17">
        <f>FOFA!P11</f>
        <v>472.668</v>
      </c>
      <c r="W11" s="48"/>
      <c r="X11" s="17">
        <f>FOFA!Q11</f>
        <v>0</v>
      </c>
      <c r="Y11" s="17">
        <f>FOFA!R11</f>
        <v>36</v>
      </c>
      <c r="Z11" s="48"/>
      <c r="AA11" s="17">
        <f>FOFA!S11</f>
        <v>0</v>
      </c>
      <c r="AB11" s="17">
        <f>FOFA!T11</f>
        <v>143</v>
      </c>
      <c r="AC11" s="48"/>
      <c r="AD11" s="22">
        <f>FOFA!U11</f>
        <v>0</v>
      </c>
      <c r="AE11" s="22">
        <f>FOFA!V11</f>
        <v>167691</v>
      </c>
      <c r="AF11" s="48"/>
      <c r="AG11" s="18">
        <f>FOFA!W11</f>
        <v>5343</v>
      </c>
      <c r="AH11" s="18">
        <f>FOFA!X11</f>
        <v>0</v>
      </c>
      <c r="AI11" s="42">
        <f>AK11-AJ11</f>
        <v>24054.294000000024</v>
      </c>
      <c r="AJ11" s="18">
        <f>C11+F11+I11+L11+O11++U11+X11+AA11+AD11+AG11+R11</f>
        <v>183006.664</v>
      </c>
      <c r="AK11" s="18">
        <f>D11+G11+J11+M11+P11+V11+Y11+AB11+AE11+AH11+S11</f>
        <v>207060.958</v>
      </c>
    </row>
    <row r="12" spans="1:37" ht="10.5">
      <c r="A12" s="3"/>
      <c r="B12" s="20" t="s">
        <v>2</v>
      </c>
      <c r="C12" s="21">
        <f>FOFA!C12</f>
        <v>0</v>
      </c>
      <c r="D12" s="21">
        <f>FOFA!D12</f>
        <v>8218.762</v>
      </c>
      <c r="E12" s="49"/>
      <c r="F12" s="21">
        <f>FOFA!E12</f>
        <v>0</v>
      </c>
      <c r="G12" s="21">
        <f>FOFA!F12</f>
        <v>-5.383</v>
      </c>
      <c r="H12" s="47"/>
      <c r="I12" s="17">
        <f>FOFA!G12</f>
        <v>0</v>
      </c>
      <c r="J12" s="17">
        <f>FOFA!H12</f>
        <v>149.114</v>
      </c>
      <c r="K12" s="47"/>
      <c r="L12" s="17">
        <f>FOFA!I12</f>
        <v>0</v>
      </c>
      <c r="M12" s="17">
        <f>FOFA!J12</f>
        <v>-330.381</v>
      </c>
      <c r="N12" s="47"/>
      <c r="O12" s="17">
        <f>FOFA!K12</f>
        <v>177663.664</v>
      </c>
      <c r="P12" s="17">
        <f>FOFA!L12</f>
        <v>-221.802</v>
      </c>
      <c r="Q12" s="47"/>
      <c r="R12" s="17">
        <f>FOFA!M12</f>
        <v>0</v>
      </c>
      <c r="S12" s="17">
        <f>FOFA!N12</f>
        <v>1509.7600000000002</v>
      </c>
      <c r="T12" s="47"/>
      <c r="U12" s="17">
        <f>FOFA!O12</f>
        <v>0</v>
      </c>
      <c r="V12" s="17">
        <f>FOFA!P12</f>
        <v>473.738</v>
      </c>
      <c r="W12" s="47"/>
      <c r="X12" s="17">
        <f>FOFA!Q12</f>
        <v>0</v>
      </c>
      <c r="Y12" s="17">
        <f>FOFA!R12</f>
        <v>36</v>
      </c>
      <c r="Z12" s="47"/>
      <c r="AA12" s="17">
        <f>FOFA!S12</f>
        <v>0</v>
      </c>
      <c r="AB12" s="17">
        <f>FOFA!T12</f>
        <v>143</v>
      </c>
      <c r="AC12" s="47"/>
      <c r="AD12" s="22">
        <f>FOFA!U12</f>
        <v>0</v>
      </c>
      <c r="AE12" s="22">
        <f>FOFA!V12</f>
        <v>167691</v>
      </c>
      <c r="AF12" s="47"/>
      <c r="AG12" s="18">
        <f>FOFA!W12</f>
        <v>0</v>
      </c>
      <c r="AH12" s="18">
        <f>FOFA!X12</f>
        <v>0</v>
      </c>
      <c r="AI12" s="50"/>
      <c r="AJ12" s="18">
        <f>C12+F12+I12+L12+O12++U12+X12+AA12+AD12+AG12+R12</f>
        <v>177663.664</v>
      </c>
      <c r="AK12" s="18">
        <f>D12+G12+J12+M12+P12+V12+Y12+AB12+AE12+AH12+S12</f>
        <v>177663.80800000002</v>
      </c>
    </row>
    <row r="13" spans="1:37" ht="10.5">
      <c r="A13" s="3"/>
      <c r="B13" s="20" t="s">
        <v>3</v>
      </c>
      <c r="C13" s="21">
        <f>FOFA!C13</f>
        <v>0</v>
      </c>
      <c r="D13" s="21">
        <f>FOFA!D13</f>
        <v>4644.47</v>
      </c>
      <c r="E13" s="49"/>
      <c r="F13" s="21">
        <f>FOFA!E13</f>
        <v>0</v>
      </c>
      <c r="G13" s="21">
        <f>FOFA!F13</f>
        <v>0.115</v>
      </c>
      <c r="H13" s="47"/>
      <c r="I13" s="17">
        <f>FOFA!G13</f>
        <v>0</v>
      </c>
      <c r="J13" s="17">
        <f>FOFA!H13</f>
        <v>89</v>
      </c>
      <c r="K13" s="47"/>
      <c r="L13" s="17">
        <f>FOFA!I13</f>
        <v>0</v>
      </c>
      <c r="M13" s="17">
        <f>FOFA!J13</f>
        <v>0</v>
      </c>
      <c r="N13" s="47"/>
      <c r="O13" s="17">
        <f>FOFA!K13</f>
        <v>0</v>
      </c>
      <c r="P13" s="17">
        <f>FOFA!L13</f>
        <v>24655.675</v>
      </c>
      <c r="Q13" s="47"/>
      <c r="R13" s="17">
        <f>FOFA!M13</f>
        <v>0</v>
      </c>
      <c r="S13" s="17">
        <f>FOFA!N13</f>
        <v>8.96</v>
      </c>
      <c r="T13" s="47"/>
      <c r="U13" s="17">
        <f>FOFA!O13</f>
        <v>0</v>
      </c>
      <c r="V13" s="17">
        <f>FOFA!P13</f>
        <v>-1.07</v>
      </c>
      <c r="W13" s="47"/>
      <c r="X13" s="17">
        <f>FOFA!Q13</f>
        <v>0</v>
      </c>
      <c r="Y13" s="17">
        <f>FOFA!R13</f>
        <v>0</v>
      </c>
      <c r="Z13" s="47"/>
      <c r="AA13" s="17">
        <f>FOFA!S13</f>
        <v>0</v>
      </c>
      <c r="AB13" s="17">
        <f>FOFA!T13</f>
        <v>0</v>
      </c>
      <c r="AC13" s="47"/>
      <c r="AD13" s="22">
        <f>FOFA!U13</f>
        <v>0</v>
      </c>
      <c r="AE13" s="22">
        <f>FOFA!V13</f>
        <v>0</v>
      </c>
      <c r="AF13" s="47"/>
      <c r="AG13" s="18">
        <f>FOFA!W13</f>
        <v>5343</v>
      </c>
      <c r="AH13" s="18">
        <f>FOFA!X13</f>
        <v>0</v>
      </c>
      <c r="AI13" s="50"/>
      <c r="AJ13" s="18">
        <f>C13+F13+I13+L13+O13++U13+X13+AA13+AD13+AG13+R13</f>
        <v>5343</v>
      </c>
      <c r="AK13" s="18">
        <f>D13+G13+J13+M13+P13+V13+Y13+AB13+AE13+AH13+S13</f>
        <v>29397.149999999998</v>
      </c>
    </row>
    <row r="14" spans="1:37" s="14" customFormat="1" ht="13.5" customHeight="1">
      <c r="A14" s="13"/>
      <c r="B14" s="19" t="s">
        <v>15</v>
      </c>
      <c r="C14" s="21">
        <f>FOFA!C14</f>
        <v>170872.04228499997</v>
      </c>
      <c r="D14" s="21">
        <f>FOFA!D14</f>
        <v>56185.969000000005</v>
      </c>
      <c r="E14" s="48"/>
      <c r="F14" s="21">
        <f>FOFA!E14</f>
        <v>0</v>
      </c>
      <c r="G14" s="21">
        <f>FOFA!F14</f>
        <v>-6371.517919</v>
      </c>
      <c r="H14" s="48"/>
      <c r="I14" s="15">
        <f>FOFA!G14</f>
        <v>0</v>
      </c>
      <c r="J14" s="15">
        <f>FOFA!H14</f>
        <v>5270.108619000001</v>
      </c>
      <c r="K14" s="48"/>
      <c r="L14" s="17">
        <f>FOFA!I14</f>
        <v>0</v>
      </c>
      <c r="M14" s="17">
        <f>FOFA!J14</f>
        <v>-4888.578716000001</v>
      </c>
      <c r="N14" s="48"/>
      <c r="O14" s="17">
        <f>FOFA!K14</f>
        <v>221916.58400000003</v>
      </c>
      <c r="P14" s="17">
        <f>FOFA!L14</f>
        <v>188268.66</v>
      </c>
      <c r="Q14" s="48"/>
      <c r="R14" s="17">
        <f>FOFA!M14</f>
        <v>0</v>
      </c>
      <c r="S14" s="17">
        <f>FOFA!N14</f>
        <v>6836.396528000001</v>
      </c>
      <c r="T14" s="48"/>
      <c r="U14" s="17">
        <f>FOFA!O14</f>
        <v>0</v>
      </c>
      <c r="V14" s="17">
        <f>FOFA!P14</f>
        <v>-20083.451</v>
      </c>
      <c r="W14" s="48"/>
      <c r="X14" s="17">
        <f>FOFA!Q14</f>
        <v>0</v>
      </c>
      <c r="Y14" s="17">
        <f>FOFA!R14</f>
        <v>16404.117000000002</v>
      </c>
      <c r="Z14" s="48"/>
      <c r="AA14" s="17">
        <f>FOFA!S14</f>
        <v>0</v>
      </c>
      <c r="AB14" s="17">
        <f>FOFA!T14</f>
        <v>44502.377898</v>
      </c>
      <c r="AC14" s="48"/>
      <c r="AD14" s="22">
        <f>FOFA!U14</f>
        <v>0</v>
      </c>
      <c r="AE14" s="22">
        <f>FOFA!V14</f>
        <v>142999.92887499998</v>
      </c>
      <c r="AF14" s="48"/>
      <c r="AG14" s="18">
        <f>FOFA!W14</f>
        <v>52648</v>
      </c>
      <c r="AH14" s="18">
        <f>FOFA!X14</f>
        <v>0</v>
      </c>
      <c r="AI14" s="48"/>
      <c r="AJ14" s="18">
        <f>SUM(AJ15,AJ27)</f>
        <v>445436.62628500006</v>
      </c>
      <c r="AK14" s="18">
        <f>SUM(AK15,AK27)</f>
        <v>429124.01028499997</v>
      </c>
    </row>
    <row r="15" spans="1:37" s="14" customFormat="1" ht="13.5" customHeight="1">
      <c r="A15" s="13"/>
      <c r="B15" s="24" t="s">
        <v>16</v>
      </c>
      <c r="C15" s="21">
        <f>FOFA!C15</f>
        <v>155534.26099999997</v>
      </c>
      <c r="D15" s="21">
        <f>FOFA!D15</f>
        <v>65046.095</v>
      </c>
      <c r="E15" s="48"/>
      <c r="F15" s="21">
        <f>FOFA!E15</f>
        <v>0</v>
      </c>
      <c r="G15" s="21">
        <f>FOFA!F15</f>
        <v>-6450.73</v>
      </c>
      <c r="H15" s="48"/>
      <c r="I15" s="15">
        <f>FOFA!G15</f>
        <v>0</v>
      </c>
      <c r="J15" s="15">
        <f>FOFA!H15</f>
        <v>5249.318000000001</v>
      </c>
      <c r="K15" s="48"/>
      <c r="L15" s="17">
        <f>FOFA!I15</f>
        <v>0</v>
      </c>
      <c r="M15" s="17">
        <f>FOFA!J15</f>
        <v>-4894.435000000001</v>
      </c>
      <c r="N15" s="48"/>
      <c r="O15" s="17">
        <f>FOFA!K15</f>
        <v>214399.20700000002</v>
      </c>
      <c r="P15" s="17">
        <f>FOFA!L15</f>
        <v>0</v>
      </c>
      <c r="Q15" s="48"/>
      <c r="R15" s="17">
        <f>FOFA!M15</f>
        <v>0</v>
      </c>
      <c r="S15" s="17">
        <f>FOFA!N15</f>
        <v>15391.839</v>
      </c>
      <c r="T15" s="48"/>
      <c r="U15" s="17">
        <f>FOFA!O15</f>
        <v>0</v>
      </c>
      <c r="V15" s="17">
        <f>FOFA!P15</f>
        <v>-15267.764</v>
      </c>
      <c r="W15" s="48"/>
      <c r="X15" s="17">
        <f>FOFA!Q15</f>
        <v>0</v>
      </c>
      <c r="Y15" s="17">
        <f>FOFA!R15</f>
        <v>16295.076000000001</v>
      </c>
      <c r="Z15" s="48"/>
      <c r="AA15" s="17">
        <f>FOFA!S15</f>
        <v>0</v>
      </c>
      <c r="AB15" s="17">
        <f>FOFA!T15</f>
        <v>32897.914</v>
      </c>
      <c r="AC15" s="48"/>
      <c r="AD15" s="22">
        <f>FOFA!U15</f>
        <v>0</v>
      </c>
      <c r="AE15" s="22">
        <f>FOFA!V15</f>
        <v>133585.167</v>
      </c>
      <c r="AF15" s="48"/>
      <c r="AG15" s="18">
        <f>FOFA!W15</f>
        <v>0</v>
      </c>
      <c r="AH15" s="18">
        <f>FOFA!X15</f>
        <v>0</v>
      </c>
      <c r="AI15" s="48"/>
      <c r="AJ15" s="18">
        <f>SUM(AJ16:AJ26)</f>
        <v>369933.46800000005</v>
      </c>
      <c r="AK15" s="18">
        <f>SUM(AK16:AK26)</f>
        <v>241852.48</v>
      </c>
    </row>
    <row r="16" spans="1:37" ht="13.5" customHeight="1">
      <c r="A16" s="3"/>
      <c r="B16" s="25" t="s">
        <v>46</v>
      </c>
      <c r="C16" s="21">
        <f>FOFA!C16</f>
        <v>7294.675999999999</v>
      </c>
      <c r="D16" s="21">
        <f>FOFA!D16</f>
        <v>14299.806</v>
      </c>
      <c r="E16" s="70">
        <f>C16-D16</f>
        <v>-7005.130000000002</v>
      </c>
      <c r="F16" s="21">
        <f>FOFA!E16</f>
        <v>0</v>
      </c>
      <c r="G16" s="21">
        <f>FOFA!F16</f>
        <v>-6413.008</v>
      </c>
      <c r="H16" s="41">
        <f>F16-D17</f>
        <v>0</v>
      </c>
      <c r="I16" s="17">
        <f>FOFA!G16</f>
        <v>0</v>
      </c>
      <c r="J16" s="17">
        <f>FOFA!H16</f>
        <v>5243.908000000001</v>
      </c>
      <c r="K16" s="41">
        <f>I16-D18</f>
        <v>0</v>
      </c>
      <c r="L16" s="17">
        <f>FOFA!I16</f>
        <v>0</v>
      </c>
      <c r="M16" s="17">
        <f>FOFA!J16</f>
        <v>-4894.435000000001</v>
      </c>
      <c r="N16" s="41">
        <f>L16-D19</f>
        <v>0</v>
      </c>
      <c r="O16" s="17">
        <f>FOFA!K16</f>
        <v>-164075.786</v>
      </c>
      <c r="P16" s="17">
        <f>FOFA!L16</f>
        <v>0</v>
      </c>
      <c r="Q16" s="41">
        <f>O16-D20</f>
        <v>-214822.07499999998</v>
      </c>
      <c r="R16" s="17">
        <f>FOFA!M16</f>
        <v>0</v>
      </c>
      <c r="S16" s="17">
        <f>FOFA!N16</f>
        <v>15391.839</v>
      </c>
      <c r="T16" s="41">
        <f>R16-D21</f>
        <v>0</v>
      </c>
      <c r="U16" s="17">
        <f>FOFA!O16</f>
        <v>0</v>
      </c>
      <c r="V16" s="17">
        <f>FOFA!P16</f>
        <v>-16708.679</v>
      </c>
      <c r="W16" s="41">
        <f>U16-D22</f>
        <v>0</v>
      </c>
      <c r="X16" s="17">
        <f>FOFA!Q16</f>
        <v>0</v>
      </c>
      <c r="Y16" s="17">
        <f>FOFA!R16</f>
        <v>14546.409</v>
      </c>
      <c r="Z16" s="41">
        <f>X16-D23</f>
        <v>0</v>
      </c>
      <c r="AA16" s="17">
        <f>FOFA!S16</f>
        <v>0</v>
      </c>
      <c r="AB16" s="17">
        <f>FOFA!T16</f>
        <v>4014.163</v>
      </c>
      <c r="AC16" s="41">
        <f>AA16-D24</f>
        <v>0</v>
      </c>
      <c r="AD16" s="22">
        <f>FOFA!U16</f>
        <v>0</v>
      </c>
      <c r="AE16" s="22">
        <f>FOFA!V16</f>
        <v>133585.167</v>
      </c>
      <c r="AF16" s="41">
        <f>AD16-D25</f>
        <v>0</v>
      </c>
      <c r="AG16" s="23">
        <f>FOFA!W16</f>
        <v>0</v>
      </c>
      <c r="AH16" s="23">
        <f>FOFA!X16</f>
        <v>0</v>
      </c>
      <c r="AI16" s="42">
        <f>AG16-D26</f>
        <v>0</v>
      </c>
      <c r="AJ16" s="18">
        <f aca="true" t="shared" si="0" ref="AJ16:AJ26">C16+F16+I16+L16+O16++U16+X16+AA16+AD16+AG16+R16</f>
        <v>-156781.11</v>
      </c>
      <c r="AK16" s="18">
        <f aca="true" t="shared" si="1" ref="AK16:AK26">D16+G16+J16+M16+P16+V16+Y16+AB16+AE16+AH16+S16</f>
        <v>159065.16999999998</v>
      </c>
    </row>
    <row r="17" spans="1:37" ht="13.5" customHeight="1">
      <c r="A17" s="3"/>
      <c r="B17" s="25" t="s">
        <v>47</v>
      </c>
      <c r="C17" s="21">
        <f>FOFA!C17</f>
        <v>-6413.008</v>
      </c>
      <c r="D17" s="21">
        <f>FOFA!D17</f>
        <v>0</v>
      </c>
      <c r="E17" s="40">
        <f>C17-G16</f>
        <v>0</v>
      </c>
      <c r="F17" s="21">
        <f>FOFA!E17</f>
        <v>0</v>
      </c>
      <c r="G17" s="21">
        <f>FOFA!F17</f>
        <v>0</v>
      </c>
      <c r="H17" s="71">
        <f>F17-G17</f>
        <v>0</v>
      </c>
      <c r="I17" s="17">
        <f>FOFA!G17</f>
        <v>0</v>
      </c>
      <c r="J17" s="17">
        <f>FOFA!H17</f>
        <v>0</v>
      </c>
      <c r="K17" s="41">
        <f>I17-G18</f>
        <v>0</v>
      </c>
      <c r="L17" s="17">
        <f>FOFA!I17</f>
        <v>0</v>
      </c>
      <c r="M17" s="17">
        <f>FOFA!J17</f>
        <v>0</v>
      </c>
      <c r="N17" s="41">
        <f>L17-G19</f>
        <v>0</v>
      </c>
      <c r="O17" s="17">
        <f>FOFA!K17</f>
        <v>-37.722</v>
      </c>
      <c r="P17" s="17">
        <f>FOFA!L17</f>
        <v>0</v>
      </c>
      <c r="Q17" s="41">
        <f>O17-G20</f>
        <v>0</v>
      </c>
      <c r="R17" s="17">
        <f>FOFA!M17</f>
        <v>0</v>
      </c>
      <c r="S17" s="17">
        <f>FOFA!N17</f>
        <v>0</v>
      </c>
      <c r="T17" s="41">
        <f>R17-G21</f>
        <v>0</v>
      </c>
      <c r="U17" s="17">
        <f>FOFA!O17</f>
        <v>0</v>
      </c>
      <c r="V17" s="17">
        <f>FOFA!P17</f>
        <v>0</v>
      </c>
      <c r="W17" s="41">
        <f>U17-G22</f>
        <v>0</v>
      </c>
      <c r="X17" s="17">
        <f>FOFA!Q17</f>
        <v>0</v>
      </c>
      <c r="Y17" s="17">
        <f>FOFA!R17</f>
        <v>0</v>
      </c>
      <c r="Z17" s="41">
        <f>X17-G23</f>
        <v>0</v>
      </c>
      <c r="AA17" s="17">
        <f>FOFA!S17</f>
        <v>0</v>
      </c>
      <c r="AB17" s="17">
        <f>FOFA!T17</f>
        <v>0</v>
      </c>
      <c r="AC17" s="41">
        <f>AA17-G24</f>
        <v>0</v>
      </c>
      <c r="AD17" s="22">
        <f>FOFA!U17</f>
        <v>0</v>
      </c>
      <c r="AE17" s="22">
        <f>FOFA!V17</f>
        <v>0</v>
      </c>
      <c r="AF17" s="41">
        <f>AD17-G25</f>
        <v>0</v>
      </c>
      <c r="AG17" s="23">
        <f>FOFA!W17</f>
        <v>0</v>
      </c>
      <c r="AH17" s="23">
        <f>FOFA!X17</f>
        <v>0</v>
      </c>
      <c r="AI17" s="42">
        <f>AG17-G26</f>
        <v>0</v>
      </c>
      <c r="AJ17" s="18">
        <f t="shared" si="0"/>
        <v>-6450.73</v>
      </c>
      <c r="AK17" s="18">
        <f t="shared" si="1"/>
        <v>0</v>
      </c>
    </row>
    <row r="18" spans="1:39" ht="13.5" customHeight="1">
      <c r="A18" s="3"/>
      <c r="B18" s="25" t="s">
        <v>48</v>
      </c>
      <c r="C18" s="21">
        <f>FOFA!C18</f>
        <v>5243.908000000001</v>
      </c>
      <c r="D18" s="21">
        <f>FOFA!D18</f>
        <v>0</v>
      </c>
      <c r="E18" s="40">
        <f>C18-J16</f>
        <v>0</v>
      </c>
      <c r="F18" s="21">
        <f>FOFA!E18</f>
        <v>0</v>
      </c>
      <c r="G18" s="21">
        <f>FOFA!F18</f>
        <v>0</v>
      </c>
      <c r="H18" s="41">
        <f>F18-J17</f>
        <v>0</v>
      </c>
      <c r="I18" s="17">
        <f>FOFA!G18</f>
        <v>0</v>
      </c>
      <c r="J18" s="17">
        <f>FOFA!H18</f>
        <v>0</v>
      </c>
      <c r="K18" s="71">
        <f>I18-J18</f>
        <v>0</v>
      </c>
      <c r="L18" s="17">
        <f>FOFA!I18</f>
        <v>0</v>
      </c>
      <c r="M18" s="17">
        <f>FOFA!J18</f>
        <v>0</v>
      </c>
      <c r="N18" s="41">
        <f>L18-J19</f>
        <v>0</v>
      </c>
      <c r="O18" s="17">
        <f>FOFA!K18</f>
        <v>5.41</v>
      </c>
      <c r="P18" s="17">
        <f>FOFA!L18</f>
        <v>0</v>
      </c>
      <c r="Q18" s="41">
        <f>O18-J20</f>
        <v>0</v>
      </c>
      <c r="R18" s="17">
        <f>FOFA!M18</f>
        <v>0</v>
      </c>
      <c r="S18" s="17">
        <f>FOFA!N18</f>
        <v>0</v>
      </c>
      <c r="T18" s="41">
        <f>R18-J21</f>
        <v>0</v>
      </c>
      <c r="U18" s="17">
        <f>FOFA!O18</f>
        <v>0</v>
      </c>
      <c r="V18" s="17">
        <f>FOFA!P18</f>
        <v>0</v>
      </c>
      <c r="W18" s="41">
        <f>U18-J22</f>
        <v>0</v>
      </c>
      <c r="X18" s="17">
        <f>FOFA!Q18</f>
        <v>0</v>
      </c>
      <c r="Y18" s="17">
        <f>FOFA!R18</f>
        <v>0</v>
      </c>
      <c r="Z18" s="41">
        <f>X18-K23</f>
        <v>0</v>
      </c>
      <c r="AA18" s="17">
        <f>FOFA!S18</f>
        <v>0</v>
      </c>
      <c r="AB18" s="17">
        <f>FOFA!T18</f>
        <v>0</v>
      </c>
      <c r="AC18" s="41">
        <f>AA18-J24</f>
        <v>0</v>
      </c>
      <c r="AD18" s="22">
        <f>FOFA!U18</f>
        <v>0</v>
      </c>
      <c r="AE18" s="22">
        <f>FOFA!V18</f>
        <v>0</v>
      </c>
      <c r="AF18" s="41">
        <f>AD18-J25</f>
        <v>0</v>
      </c>
      <c r="AG18" s="23">
        <f>FOFA!W18</f>
        <v>0</v>
      </c>
      <c r="AH18" s="23">
        <f>FOFA!X18</f>
        <v>0</v>
      </c>
      <c r="AI18" s="42">
        <f>AG18-J26</f>
        <v>0</v>
      </c>
      <c r="AJ18" s="18">
        <f t="shared" si="0"/>
        <v>5249.318000000001</v>
      </c>
      <c r="AK18" s="18">
        <f t="shared" si="1"/>
        <v>0</v>
      </c>
      <c r="AM18" s="26"/>
    </row>
    <row r="19" spans="1:39" ht="13.5" customHeight="1">
      <c r="A19" s="3"/>
      <c r="B19" s="25" t="s">
        <v>49</v>
      </c>
      <c r="C19" s="21">
        <f>FOFA!C19</f>
        <v>-4894.435000000001</v>
      </c>
      <c r="D19" s="21">
        <f>FOFA!D19</f>
        <v>0</v>
      </c>
      <c r="E19" s="40">
        <f>C19-M16</f>
        <v>0</v>
      </c>
      <c r="F19" s="21">
        <f>FOFA!E19</f>
        <v>0</v>
      </c>
      <c r="G19" s="21">
        <f>FOFA!F19</f>
        <v>0</v>
      </c>
      <c r="H19" s="41">
        <f>F19-M17</f>
        <v>0</v>
      </c>
      <c r="I19" s="17">
        <f>FOFA!G19</f>
        <v>0</v>
      </c>
      <c r="J19" s="17">
        <f>FOFA!H19</f>
        <v>0</v>
      </c>
      <c r="K19" s="41">
        <f>I19-M18</f>
        <v>0</v>
      </c>
      <c r="L19" s="17">
        <f>FOFA!I19</f>
        <v>0</v>
      </c>
      <c r="M19" s="17">
        <f>FOFA!J19</f>
        <v>0</v>
      </c>
      <c r="N19" s="71">
        <f>L19-M19</f>
        <v>0</v>
      </c>
      <c r="O19" s="17">
        <f>FOFA!K19</f>
        <v>0</v>
      </c>
      <c r="P19" s="17">
        <f>FOFA!L19</f>
        <v>0</v>
      </c>
      <c r="Q19" s="41">
        <f>O19-M20</f>
        <v>0</v>
      </c>
      <c r="R19" s="17">
        <f>FOFA!M19</f>
        <v>0</v>
      </c>
      <c r="S19" s="17">
        <f>FOFA!N19</f>
        <v>0</v>
      </c>
      <c r="T19" s="41">
        <f>R19-M21</f>
        <v>0</v>
      </c>
      <c r="U19" s="17">
        <f>FOFA!O19</f>
        <v>0</v>
      </c>
      <c r="V19" s="17">
        <f>FOFA!P19</f>
        <v>0</v>
      </c>
      <c r="W19" s="41">
        <f>U19-M22</f>
        <v>0</v>
      </c>
      <c r="X19" s="17">
        <f>FOFA!Q19</f>
        <v>0</v>
      </c>
      <c r="Y19" s="17">
        <f>FOFA!R19</f>
        <v>0</v>
      </c>
      <c r="Z19" s="41">
        <f>X19-N23</f>
        <v>0</v>
      </c>
      <c r="AA19" s="17">
        <f>FOFA!S19</f>
        <v>0</v>
      </c>
      <c r="AB19" s="17">
        <f>FOFA!T19</f>
        <v>0</v>
      </c>
      <c r="AC19" s="41">
        <f>AA19-M24</f>
        <v>0</v>
      </c>
      <c r="AD19" s="22">
        <f>FOFA!U19</f>
        <v>0</v>
      </c>
      <c r="AE19" s="22">
        <f>FOFA!V19</f>
        <v>0</v>
      </c>
      <c r="AF19" s="41">
        <f>AD19-M25</f>
        <v>0</v>
      </c>
      <c r="AG19" s="23">
        <f>FOFA!W19</f>
        <v>0</v>
      </c>
      <c r="AH19" s="23">
        <f>FOFA!X19</f>
        <v>0</v>
      </c>
      <c r="AI19" s="42">
        <f>AG19-M26</f>
        <v>0</v>
      </c>
      <c r="AJ19" s="18">
        <f t="shared" si="0"/>
        <v>-4894.435000000001</v>
      </c>
      <c r="AK19" s="18">
        <f t="shared" si="1"/>
        <v>0</v>
      </c>
      <c r="AM19" s="26"/>
    </row>
    <row r="20" spans="1:37" ht="13.5" customHeight="1">
      <c r="A20" s="3"/>
      <c r="B20" s="25" t="s">
        <v>50</v>
      </c>
      <c r="C20" s="21">
        <f>FOFA!C20</f>
        <v>0</v>
      </c>
      <c r="D20" s="21">
        <f>FOFA!D20</f>
        <v>50746.289</v>
      </c>
      <c r="E20" s="40">
        <f>C20-P16</f>
        <v>0</v>
      </c>
      <c r="F20" s="21">
        <f>FOFA!E20</f>
        <v>0</v>
      </c>
      <c r="G20" s="21">
        <f>FOFA!F20</f>
        <v>-37.722</v>
      </c>
      <c r="H20" s="41">
        <f>F20-P17</f>
        <v>0</v>
      </c>
      <c r="I20" s="17">
        <f>FOFA!G20</f>
        <v>0</v>
      </c>
      <c r="J20" s="17">
        <f>FOFA!H20</f>
        <v>5.41</v>
      </c>
      <c r="K20" s="41">
        <f>I20-P18</f>
        <v>0</v>
      </c>
      <c r="L20" s="17">
        <f>FOFA!I20</f>
        <v>0</v>
      </c>
      <c r="M20" s="17">
        <f>FOFA!J20</f>
        <v>0</v>
      </c>
      <c r="N20" s="41">
        <f>L20-P19</f>
        <v>0</v>
      </c>
      <c r="O20" s="17">
        <f>FOFA!K20</f>
        <v>0</v>
      </c>
      <c r="P20" s="17">
        <f>FOFA!L20</f>
        <v>0</v>
      </c>
      <c r="Q20" s="71">
        <f>O20-P20</f>
        <v>0</v>
      </c>
      <c r="R20" s="17">
        <f>FOFA!M20</f>
        <v>0</v>
      </c>
      <c r="S20" s="17">
        <f>FOFA!N20</f>
        <v>0</v>
      </c>
      <c r="T20" s="41">
        <f>R20-P21</f>
        <v>0</v>
      </c>
      <c r="U20" s="17">
        <f>FOFA!O20</f>
        <v>0</v>
      </c>
      <c r="V20" s="17">
        <f>FOFA!P20</f>
        <v>0</v>
      </c>
      <c r="W20" s="41">
        <f>U20-P22</f>
        <v>0</v>
      </c>
      <c r="X20" s="17">
        <f>FOFA!Q20</f>
        <v>0</v>
      </c>
      <c r="Y20" s="17">
        <f>FOFA!R20</f>
        <v>1748.6670000000004</v>
      </c>
      <c r="Z20" s="41">
        <f>X20-P23</f>
        <v>0</v>
      </c>
      <c r="AA20" s="17">
        <f>FOFA!S20</f>
        <v>0</v>
      </c>
      <c r="AB20" s="17">
        <f>FOFA!T20</f>
        <v>28883.751</v>
      </c>
      <c r="AC20" s="41">
        <f>AA20-P24</f>
        <v>0</v>
      </c>
      <c r="AD20" s="22">
        <f>FOFA!U20</f>
        <v>0</v>
      </c>
      <c r="AE20" s="22">
        <f>FOFA!V20</f>
        <v>0</v>
      </c>
      <c r="AF20" s="41">
        <f>AD20-P25</f>
        <v>0</v>
      </c>
      <c r="AG20" s="23">
        <f>FOFA!W20</f>
        <v>0</v>
      </c>
      <c r="AH20" s="23">
        <f>FOFA!X20</f>
        <v>0</v>
      </c>
      <c r="AI20" s="42">
        <f>AG20-P26</f>
        <v>0</v>
      </c>
      <c r="AJ20" s="18">
        <f t="shared" si="0"/>
        <v>0</v>
      </c>
      <c r="AK20" s="18">
        <f t="shared" si="1"/>
        <v>81346.395</v>
      </c>
    </row>
    <row r="21" spans="1:39" ht="13.5" customHeight="1">
      <c r="A21" s="3"/>
      <c r="B21" s="25" t="s">
        <v>51</v>
      </c>
      <c r="C21" s="21">
        <f>FOFA!C21</f>
        <v>15391.839</v>
      </c>
      <c r="D21" s="21">
        <f>FOFA!D21</f>
        <v>0</v>
      </c>
      <c r="E21" s="40">
        <f>C21-S16</f>
        <v>0</v>
      </c>
      <c r="F21" s="21">
        <f>FOFA!E21</f>
        <v>0</v>
      </c>
      <c r="G21" s="21">
        <f>FOFA!F21</f>
        <v>0</v>
      </c>
      <c r="H21" s="41">
        <f>F21-S17</f>
        <v>0</v>
      </c>
      <c r="I21" s="17">
        <f>FOFA!G21</f>
        <v>0</v>
      </c>
      <c r="J21" s="17">
        <f>FOFA!H21</f>
        <v>0</v>
      </c>
      <c r="K21" s="41">
        <f>I21-S18</f>
        <v>0</v>
      </c>
      <c r="L21" s="17">
        <f>FOFA!I21</f>
        <v>0</v>
      </c>
      <c r="M21" s="17">
        <f>FOFA!J21</f>
        <v>0</v>
      </c>
      <c r="N21" s="41">
        <f>L21-S19</f>
        <v>0</v>
      </c>
      <c r="O21" s="17">
        <f>FOFA!K21</f>
        <v>0</v>
      </c>
      <c r="P21" s="17">
        <f>FOFA!L21</f>
        <v>0</v>
      </c>
      <c r="Q21" s="41">
        <f>O21-S20</f>
        <v>0</v>
      </c>
      <c r="R21" s="17">
        <f>FOFA!M21</f>
        <v>0</v>
      </c>
      <c r="S21" s="17">
        <f>FOFA!N21</f>
        <v>0</v>
      </c>
      <c r="T21" s="71">
        <f>R21-S21</f>
        <v>0</v>
      </c>
      <c r="U21" s="17">
        <f>FOFA!O21</f>
        <v>0</v>
      </c>
      <c r="V21" s="17">
        <f>FOFA!P21</f>
        <v>0</v>
      </c>
      <c r="W21" s="41">
        <f>U21-S22</f>
        <v>0</v>
      </c>
      <c r="X21" s="17">
        <f>FOFA!Q21</f>
        <v>0</v>
      </c>
      <c r="Y21" s="17">
        <f>FOFA!R21</f>
        <v>0</v>
      </c>
      <c r="Z21" s="41">
        <f>X21-S23</f>
        <v>0</v>
      </c>
      <c r="AA21" s="17">
        <f>FOFA!S21</f>
        <v>0</v>
      </c>
      <c r="AB21" s="17">
        <f>FOFA!T21</f>
        <v>0</v>
      </c>
      <c r="AC21" s="41">
        <f>AA21-S24</f>
        <v>0</v>
      </c>
      <c r="AD21" s="22">
        <f>FOFA!U21</f>
        <v>0</v>
      </c>
      <c r="AE21" s="22">
        <f>FOFA!V21</f>
        <v>0</v>
      </c>
      <c r="AF21" s="41">
        <f>AD21-S25</f>
        <v>0</v>
      </c>
      <c r="AG21" s="23">
        <f>FOFA!W21</f>
        <v>0</v>
      </c>
      <c r="AH21" s="23">
        <f>FOFA!X21</f>
        <v>0</v>
      </c>
      <c r="AI21" s="42">
        <f>AG21-S26</f>
        <v>0</v>
      </c>
      <c r="AJ21" s="18">
        <f t="shared" si="0"/>
        <v>15391.839</v>
      </c>
      <c r="AK21" s="18">
        <f t="shared" si="1"/>
        <v>0</v>
      </c>
      <c r="AM21" s="26"/>
    </row>
    <row r="22" spans="1:37" ht="13.5" customHeight="1">
      <c r="A22" s="3"/>
      <c r="B22" s="25" t="s">
        <v>52</v>
      </c>
      <c r="C22" s="21">
        <f>FOFA!C22</f>
        <v>-16708.679</v>
      </c>
      <c r="D22" s="21">
        <f>FOFA!D22</f>
        <v>0</v>
      </c>
      <c r="E22" s="40">
        <f>C22-V16</f>
        <v>0</v>
      </c>
      <c r="F22" s="21">
        <f>FOFA!E22</f>
        <v>0</v>
      </c>
      <c r="G22" s="21">
        <f>FOFA!F22</f>
        <v>0</v>
      </c>
      <c r="H22" s="41">
        <f>F22-V17</f>
        <v>0</v>
      </c>
      <c r="I22" s="17">
        <f>FOFA!G22</f>
        <v>0</v>
      </c>
      <c r="J22" s="17">
        <f>FOFA!H22</f>
        <v>0</v>
      </c>
      <c r="K22" s="41">
        <f>I22-V18</f>
        <v>0</v>
      </c>
      <c r="L22" s="17">
        <f>FOFA!I22</f>
        <v>0</v>
      </c>
      <c r="M22" s="17">
        <f>FOFA!J22</f>
        <v>0</v>
      </c>
      <c r="N22" s="41">
        <f>L22-V19</f>
        <v>0</v>
      </c>
      <c r="O22" s="17">
        <f>FOFA!K22</f>
        <v>6.997</v>
      </c>
      <c r="P22" s="17">
        <f>FOFA!L22</f>
        <v>0</v>
      </c>
      <c r="Q22" s="41">
        <f>O22-V20</f>
        <v>6.997</v>
      </c>
      <c r="R22" s="17">
        <f>FOFA!M22</f>
        <v>0</v>
      </c>
      <c r="S22" s="17">
        <f>FOFA!N22</f>
        <v>0</v>
      </c>
      <c r="T22" s="41">
        <f>R22-V21</f>
        <v>0</v>
      </c>
      <c r="U22" s="17">
        <f>FOFA!O22</f>
        <v>0</v>
      </c>
      <c r="V22" s="17">
        <f>FOFA!P22</f>
        <v>0</v>
      </c>
      <c r="W22" s="71">
        <f>U22-V22</f>
        <v>0</v>
      </c>
      <c r="X22" s="17">
        <f>FOFA!Q22</f>
        <v>0</v>
      </c>
      <c r="Y22" s="17">
        <f>FOFA!R22</f>
        <v>0</v>
      </c>
      <c r="Z22" s="41">
        <f>X22-V23</f>
        <v>0</v>
      </c>
      <c r="AA22" s="17">
        <f>FOFA!S22</f>
        <v>0</v>
      </c>
      <c r="AB22" s="17">
        <f>FOFA!T22</f>
        <v>0</v>
      </c>
      <c r="AC22" s="41">
        <f>AA22-V24</f>
        <v>0</v>
      </c>
      <c r="AD22" s="22">
        <f>FOFA!U22</f>
        <v>0</v>
      </c>
      <c r="AE22" s="22">
        <f>FOFA!V22</f>
        <v>0</v>
      </c>
      <c r="AF22" s="41">
        <f>AD22-V25</f>
        <v>0</v>
      </c>
      <c r="AG22" s="23">
        <f>FOFA!W22</f>
        <v>0</v>
      </c>
      <c r="AH22" s="23">
        <f>FOFA!X22</f>
        <v>0</v>
      </c>
      <c r="AI22" s="42">
        <f>AG22-V26</f>
        <v>-1440.915</v>
      </c>
      <c r="AJ22" s="18">
        <f t="shared" si="0"/>
        <v>-16701.682</v>
      </c>
      <c r="AK22" s="18">
        <f t="shared" si="1"/>
        <v>0</v>
      </c>
    </row>
    <row r="23" spans="1:37" ht="13.5" customHeight="1">
      <c r="A23" s="3"/>
      <c r="B23" s="25" t="s">
        <v>53</v>
      </c>
      <c r="C23" s="21">
        <f>FOFA!C23</f>
        <v>14546.409</v>
      </c>
      <c r="D23" s="21">
        <f>FOFA!D23</f>
        <v>0</v>
      </c>
      <c r="E23" s="40">
        <f>C23-Y16</f>
        <v>0</v>
      </c>
      <c r="F23" s="21">
        <f>FOFA!E23</f>
        <v>0</v>
      </c>
      <c r="G23" s="21">
        <f>FOFA!F23</f>
        <v>0</v>
      </c>
      <c r="H23" s="41">
        <f>F23-Y17</f>
        <v>0</v>
      </c>
      <c r="I23" s="17">
        <f>FOFA!G23</f>
        <v>0</v>
      </c>
      <c r="J23" s="17">
        <f>FOFA!H23</f>
        <v>0</v>
      </c>
      <c r="K23" s="41">
        <f>I23-Y18</f>
        <v>0</v>
      </c>
      <c r="L23" s="17">
        <f>FOFA!I23</f>
        <v>0</v>
      </c>
      <c r="M23" s="17">
        <f>FOFA!J23</f>
        <v>0</v>
      </c>
      <c r="N23" s="41">
        <f>L23-Y19</f>
        <v>0</v>
      </c>
      <c r="O23" s="17">
        <f>FOFA!K23</f>
        <v>1748.6670000000004</v>
      </c>
      <c r="P23" s="17">
        <f>FOFA!L23</f>
        <v>0</v>
      </c>
      <c r="Q23" s="41">
        <f>O23-Y20</f>
        <v>0</v>
      </c>
      <c r="R23" s="17">
        <f>FOFA!M23</f>
        <v>0</v>
      </c>
      <c r="S23" s="17">
        <f>FOFA!N23</f>
        <v>0</v>
      </c>
      <c r="T23" s="41">
        <f>R23-Y21</f>
        <v>0</v>
      </c>
      <c r="U23" s="17">
        <f>FOFA!O23</f>
        <v>0</v>
      </c>
      <c r="V23" s="17">
        <f>FOFA!P23</f>
        <v>0</v>
      </c>
      <c r="W23" s="41">
        <f>U23-Y22</f>
        <v>0</v>
      </c>
      <c r="X23" s="17">
        <f>FOFA!Q23</f>
        <v>0</v>
      </c>
      <c r="Y23" s="17">
        <f>FOFA!R23</f>
        <v>0</v>
      </c>
      <c r="Z23" s="71">
        <f>X23-Y23</f>
        <v>0</v>
      </c>
      <c r="AA23" s="17">
        <f>FOFA!S23</f>
        <v>0</v>
      </c>
      <c r="AB23" s="17">
        <f>FOFA!T23</f>
        <v>0</v>
      </c>
      <c r="AC23" s="41">
        <f>AA23-Y24</f>
        <v>0</v>
      </c>
      <c r="AD23" s="22">
        <f>FOFA!U23</f>
        <v>0</v>
      </c>
      <c r="AE23" s="22">
        <f>FOFA!V23</f>
        <v>0</v>
      </c>
      <c r="AF23" s="41">
        <f>AD23-Y25</f>
        <v>0</v>
      </c>
      <c r="AG23" s="23">
        <f>FOFA!W23</f>
        <v>0</v>
      </c>
      <c r="AH23" s="23">
        <f>FOFA!X23</f>
        <v>0</v>
      </c>
      <c r="AI23" s="42">
        <f>AG23-Y26</f>
        <v>0</v>
      </c>
      <c r="AJ23" s="18">
        <f t="shared" si="0"/>
        <v>16295.076000000001</v>
      </c>
      <c r="AK23" s="18">
        <f t="shared" si="1"/>
        <v>0</v>
      </c>
    </row>
    <row r="24" spans="1:37" ht="13.5" customHeight="1">
      <c r="A24" s="3"/>
      <c r="B24" s="25" t="s">
        <v>54</v>
      </c>
      <c r="C24" s="21">
        <f>FOFA!C24</f>
        <v>4014.163</v>
      </c>
      <c r="D24" s="21">
        <f>FOFA!D24</f>
        <v>0</v>
      </c>
      <c r="E24" s="40">
        <f>C24-AB16</f>
        <v>0</v>
      </c>
      <c r="F24" s="21">
        <f>FOFA!E24</f>
        <v>0</v>
      </c>
      <c r="G24" s="21">
        <f>FOFA!F24</f>
        <v>0</v>
      </c>
      <c r="H24" s="41">
        <f>F24-AB17</f>
        <v>0</v>
      </c>
      <c r="I24" s="17">
        <f>FOFA!G24</f>
        <v>0</v>
      </c>
      <c r="J24" s="17">
        <f>FOFA!H24</f>
        <v>0</v>
      </c>
      <c r="K24" s="41">
        <f>I24-AB18</f>
        <v>0</v>
      </c>
      <c r="L24" s="17">
        <f>FOFA!I24</f>
        <v>0</v>
      </c>
      <c r="M24" s="17">
        <f>FOFA!J24</f>
        <v>0</v>
      </c>
      <c r="N24" s="41">
        <f>L24-AB19</f>
        <v>0</v>
      </c>
      <c r="O24" s="17">
        <f>FOFA!K24</f>
        <v>28883.751</v>
      </c>
      <c r="P24" s="17">
        <f>FOFA!L24</f>
        <v>0</v>
      </c>
      <c r="Q24" s="41">
        <f>O24-AB20</f>
        <v>0</v>
      </c>
      <c r="R24" s="17">
        <f>FOFA!M24</f>
        <v>0</v>
      </c>
      <c r="S24" s="17">
        <f>FOFA!N24</f>
        <v>0</v>
      </c>
      <c r="T24" s="41">
        <f>R24-AB21</f>
        <v>0</v>
      </c>
      <c r="U24" s="17">
        <f>FOFA!O24</f>
        <v>0</v>
      </c>
      <c r="V24" s="17">
        <f>FOFA!P24</f>
        <v>0</v>
      </c>
      <c r="W24" s="41">
        <f>U24-AB22</f>
        <v>0</v>
      </c>
      <c r="X24" s="17">
        <f>FOFA!Q24</f>
        <v>0</v>
      </c>
      <c r="Y24" s="17">
        <f>FOFA!R24</f>
        <v>0</v>
      </c>
      <c r="Z24" s="41">
        <f>X24-AB23</f>
        <v>0</v>
      </c>
      <c r="AA24" s="17">
        <f>FOFA!S24</f>
        <v>0</v>
      </c>
      <c r="AB24" s="17">
        <f>FOFA!T24</f>
        <v>0</v>
      </c>
      <c r="AC24" s="71">
        <f>AA24-AB24</f>
        <v>0</v>
      </c>
      <c r="AD24" s="22">
        <f>FOFA!U24</f>
        <v>0</v>
      </c>
      <c r="AE24" s="22">
        <f>FOFA!V24</f>
        <v>0</v>
      </c>
      <c r="AF24" s="41">
        <f>AD24-AB25</f>
        <v>0</v>
      </c>
      <c r="AG24" s="23">
        <f>FOFA!W24</f>
        <v>0</v>
      </c>
      <c r="AH24" s="23">
        <f>FOFA!X24</f>
        <v>0</v>
      </c>
      <c r="AI24" s="42">
        <f>AG24-AB26</f>
        <v>0</v>
      </c>
      <c r="AJ24" s="18">
        <f t="shared" si="0"/>
        <v>32897.914</v>
      </c>
      <c r="AK24" s="18">
        <f t="shared" si="1"/>
        <v>0</v>
      </c>
    </row>
    <row r="25" spans="1:37" ht="13.5" customHeight="1">
      <c r="A25" s="3"/>
      <c r="B25" s="25" t="s">
        <v>55</v>
      </c>
      <c r="C25" s="21">
        <f>FOFA!C25</f>
        <v>133585.167</v>
      </c>
      <c r="D25" s="21">
        <f>FOFA!D25</f>
        <v>0</v>
      </c>
      <c r="E25" s="40">
        <f>C25-AE16</f>
        <v>0</v>
      </c>
      <c r="F25" s="21">
        <f>FOFA!E25</f>
        <v>0</v>
      </c>
      <c r="G25" s="21">
        <f>FOFA!F25</f>
        <v>0</v>
      </c>
      <c r="H25" s="41">
        <f>F25-AE17</f>
        <v>0</v>
      </c>
      <c r="I25" s="17">
        <f>FOFA!G25</f>
        <v>0</v>
      </c>
      <c r="J25" s="17">
        <f>FOFA!H25</f>
        <v>0</v>
      </c>
      <c r="K25" s="41">
        <f>I25-AE18</f>
        <v>0</v>
      </c>
      <c r="L25" s="17">
        <f>FOFA!I25</f>
        <v>0</v>
      </c>
      <c r="M25" s="17">
        <f>FOFA!J25</f>
        <v>0</v>
      </c>
      <c r="N25" s="41">
        <f>L25-AE19</f>
        <v>0</v>
      </c>
      <c r="O25" s="17">
        <f>FOFA!K25</f>
        <v>627.29</v>
      </c>
      <c r="P25" s="17">
        <f>FOFA!L25</f>
        <v>0</v>
      </c>
      <c r="Q25" s="41">
        <f>O25-AE20</f>
        <v>627.29</v>
      </c>
      <c r="R25" s="17">
        <f>FOFA!M25</f>
        <v>0</v>
      </c>
      <c r="S25" s="17">
        <f>FOFA!N25</f>
        <v>0</v>
      </c>
      <c r="T25" s="41">
        <f>R25-AE21</f>
        <v>0</v>
      </c>
      <c r="U25" s="17">
        <f>FOFA!O25</f>
        <v>0</v>
      </c>
      <c r="V25" s="17">
        <f>FOFA!P25</f>
        <v>0</v>
      </c>
      <c r="W25" s="41">
        <f>U25-AE22</f>
        <v>0</v>
      </c>
      <c r="X25" s="17">
        <f>FOFA!Q25</f>
        <v>0</v>
      </c>
      <c r="Y25" s="17">
        <f>FOFA!R25</f>
        <v>0</v>
      </c>
      <c r="Z25" s="41">
        <f>X25-AE23</f>
        <v>0</v>
      </c>
      <c r="AA25" s="17">
        <f>FOFA!S25</f>
        <v>0</v>
      </c>
      <c r="AB25" s="17">
        <f>FOFA!T25</f>
        <v>0</v>
      </c>
      <c r="AC25" s="41">
        <f>AA25-AE24</f>
        <v>0</v>
      </c>
      <c r="AD25" s="22">
        <f>FOFA!U25</f>
        <v>0</v>
      </c>
      <c r="AE25" s="22">
        <f>FOFA!V25</f>
        <v>0</v>
      </c>
      <c r="AF25" s="71">
        <f>AD25-AE25</f>
        <v>0</v>
      </c>
      <c r="AG25" s="23">
        <f>FOFA!W25</f>
        <v>0</v>
      </c>
      <c r="AH25" s="23">
        <f>FOFA!X25</f>
        <v>0</v>
      </c>
      <c r="AI25" s="42">
        <f>AG25-AE26</f>
        <v>0</v>
      </c>
      <c r="AJ25" s="18">
        <f t="shared" si="0"/>
        <v>134212.457</v>
      </c>
      <c r="AK25" s="18">
        <f t="shared" si="1"/>
        <v>0</v>
      </c>
    </row>
    <row r="26" spans="1:37" ht="13.5" customHeight="1">
      <c r="A26" s="3"/>
      <c r="B26" s="25" t="s">
        <v>56</v>
      </c>
      <c r="C26" s="21">
        <f>FOFA!C26</f>
        <v>3474.221</v>
      </c>
      <c r="D26" s="21">
        <f>FOFA!D26</f>
        <v>0</v>
      </c>
      <c r="E26" s="40">
        <f>C26-AH16</f>
        <v>3474.221</v>
      </c>
      <c r="F26" s="21">
        <f>FOFA!E26</f>
        <v>0</v>
      </c>
      <c r="G26" s="21">
        <f>FOFA!F26</f>
        <v>0</v>
      </c>
      <c r="H26" s="41">
        <f>F26-AH17</f>
        <v>0</v>
      </c>
      <c r="I26" s="17">
        <f>FOFA!G26</f>
        <v>0</v>
      </c>
      <c r="J26" s="17">
        <f>FOFA!H26</f>
        <v>0</v>
      </c>
      <c r="K26" s="41">
        <f>I26-AH18</f>
        <v>0</v>
      </c>
      <c r="L26" s="17">
        <f>FOFA!I26</f>
        <v>0</v>
      </c>
      <c r="M26" s="17">
        <f>FOFA!J26</f>
        <v>0</v>
      </c>
      <c r="N26" s="41">
        <f>L26-AH19</f>
        <v>0</v>
      </c>
      <c r="O26" s="17">
        <f>FOFA!K26</f>
        <v>347240.60000000003</v>
      </c>
      <c r="P26" s="17">
        <f>FOFA!L26</f>
        <v>0</v>
      </c>
      <c r="Q26" s="41">
        <f>O26-AH20</f>
        <v>347240.60000000003</v>
      </c>
      <c r="R26" s="17">
        <f>FOFA!M26</f>
        <v>0</v>
      </c>
      <c r="S26" s="17">
        <f>FOFA!N26</f>
        <v>0</v>
      </c>
      <c r="T26" s="41">
        <f>R26-AH21</f>
        <v>0</v>
      </c>
      <c r="U26" s="17">
        <f>FOFA!O26</f>
        <v>0</v>
      </c>
      <c r="V26" s="17">
        <f>FOFA!P26</f>
        <v>1440.915</v>
      </c>
      <c r="W26" s="41">
        <f>U26-AH22</f>
        <v>0</v>
      </c>
      <c r="X26" s="17">
        <f>FOFA!Q26</f>
        <v>0</v>
      </c>
      <c r="Y26" s="17">
        <f>FOFA!R26</f>
        <v>0</v>
      </c>
      <c r="Z26" s="41">
        <f>X26-AH23</f>
        <v>0</v>
      </c>
      <c r="AA26" s="17">
        <f>FOFA!S26</f>
        <v>0</v>
      </c>
      <c r="AB26" s="17">
        <f>FOFA!T26</f>
        <v>0</v>
      </c>
      <c r="AC26" s="41">
        <f>AA26-AH24</f>
        <v>0</v>
      </c>
      <c r="AD26" s="22">
        <f>FOFA!U26</f>
        <v>0</v>
      </c>
      <c r="AE26" s="22">
        <f>FOFA!V26</f>
        <v>0</v>
      </c>
      <c r="AF26" s="41">
        <f>AD26-AH25</f>
        <v>0</v>
      </c>
      <c r="AG26" s="23">
        <f>FOFA!W26</f>
        <v>0</v>
      </c>
      <c r="AH26" s="23">
        <f>FOFA!X26</f>
        <v>0</v>
      </c>
      <c r="AI26" s="72">
        <f>AG26-AH26</f>
        <v>0</v>
      </c>
      <c r="AJ26" s="18">
        <f t="shared" si="0"/>
        <v>350714.82100000005</v>
      </c>
      <c r="AK26" s="18">
        <f t="shared" si="1"/>
        <v>1440.915</v>
      </c>
    </row>
    <row r="27" spans="1:37" s="14" customFormat="1" ht="13.5" customHeight="1">
      <c r="A27" s="13"/>
      <c r="B27" s="16" t="s">
        <v>17</v>
      </c>
      <c r="C27" s="21">
        <f>FOFA!C27</f>
        <v>15337.781285000001</v>
      </c>
      <c r="D27" s="21">
        <f>FOFA!D27</f>
        <v>-8860.125999999997</v>
      </c>
      <c r="E27" s="48"/>
      <c r="F27" s="21">
        <f>FOFA!E27</f>
        <v>0</v>
      </c>
      <c r="G27" s="21">
        <f>FOFA!F27</f>
        <v>79.21208100000001</v>
      </c>
      <c r="H27" s="48"/>
      <c r="I27" s="15">
        <f>FOFA!G27</f>
        <v>0</v>
      </c>
      <c r="J27" s="15">
        <f>FOFA!H27</f>
        <v>20.790619</v>
      </c>
      <c r="K27" s="48"/>
      <c r="L27" s="17">
        <f>FOFA!I27</f>
        <v>0</v>
      </c>
      <c r="M27" s="17">
        <f>FOFA!J27</f>
        <v>5.8562840000000005</v>
      </c>
      <c r="N27" s="48"/>
      <c r="O27" s="17">
        <f>FOFA!K27</f>
        <v>7517.3769999999995</v>
      </c>
      <c r="P27" s="17">
        <f>FOFA!L27</f>
        <v>188268.66</v>
      </c>
      <c r="Q27" s="48"/>
      <c r="R27" s="17">
        <f>FOFA!M27</f>
        <v>0</v>
      </c>
      <c r="S27" s="17">
        <f>FOFA!N27</f>
        <v>-8555.442471999999</v>
      </c>
      <c r="T27" s="48"/>
      <c r="U27" s="17">
        <f>FOFA!O27</f>
        <v>0</v>
      </c>
      <c r="V27" s="17">
        <f>FOFA!P27</f>
        <v>-4815.687</v>
      </c>
      <c r="W27" s="48"/>
      <c r="X27" s="17">
        <f>FOFA!Q27</f>
        <v>0</v>
      </c>
      <c r="Y27" s="17">
        <f>FOFA!R27</f>
        <v>109.041</v>
      </c>
      <c r="Z27" s="48"/>
      <c r="AA27" s="17">
        <f>FOFA!S27</f>
        <v>0</v>
      </c>
      <c r="AB27" s="17">
        <f>FOFA!T27</f>
        <v>11604.463898</v>
      </c>
      <c r="AC27" s="48"/>
      <c r="AD27" s="22">
        <f>FOFA!U27</f>
        <v>0</v>
      </c>
      <c r="AE27" s="22">
        <f>FOFA!V27</f>
        <v>9414.761875</v>
      </c>
      <c r="AF27" s="48"/>
      <c r="AG27" s="18">
        <f>FOFA!W27</f>
        <v>52648</v>
      </c>
      <c r="AH27" s="18">
        <f>FOFA!X27</f>
        <v>0</v>
      </c>
      <c r="AI27" s="48"/>
      <c r="AJ27" s="18">
        <f>SUM(AJ28:AJ38)</f>
        <v>75503.15828500001</v>
      </c>
      <c r="AK27" s="18">
        <f>SUM(AK28:AK38)</f>
        <v>187271.530285</v>
      </c>
    </row>
    <row r="28" spans="1:37" ht="13.5" customHeight="1">
      <c r="A28" s="3"/>
      <c r="B28" s="25" t="s">
        <v>46</v>
      </c>
      <c r="C28" s="21">
        <f>FOFA!C28</f>
        <v>90.643</v>
      </c>
      <c r="D28" s="21">
        <f>FOFA!D28</f>
        <v>3811.688</v>
      </c>
      <c r="E28" s="70">
        <f>C28-D28</f>
        <v>-3721.045</v>
      </c>
      <c r="F28" s="21">
        <f>FOFA!E28</f>
        <v>0</v>
      </c>
      <c r="G28" s="21">
        <f>FOFA!F28</f>
        <v>80.52108100000001</v>
      </c>
      <c r="H28" s="41">
        <f>F28-D29</f>
        <v>0</v>
      </c>
      <c r="I28" s="17">
        <f>FOFA!G28</f>
        <v>0</v>
      </c>
      <c r="J28" s="17">
        <f>FOFA!H28</f>
        <v>-2.2093810000000023</v>
      </c>
      <c r="K28" s="41">
        <f>I28-D30</f>
        <v>0</v>
      </c>
      <c r="L28" s="17">
        <f>FOFA!I28</f>
        <v>0</v>
      </c>
      <c r="M28" s="17">
        <f>FOFA!J28</f>
        <v>5.8562840000000005</v>
      </c>
      <c r="N28" s="41">
        <f>L28-D31</f>
        <v>0</v>
      </c>
      <c r="O28" s="17">
        <f>FOFA!K28</f>
        <v>7517.3769999999995</v>
      </c>
      <c r="P28" s="17">
        <f>FOFA!L28</f>
        <v>0</v>
      </c>
      <c r="Q28" s="41">
        <f>O28-D32</f>
        <v>-16120.322</v>
      </c>
      <c r="R28" s="17">
        <f>FOFA!M28</f>
        <v>0</v>
      </c>
      <c r="S28" s="17">
        <f>FOFA!N28</f>
        <v>-8555.442471999999</v>
      </c>
      <c r="T28" s="41">
        <f>R28-D33</f>
        <v>0</v>
      </c>
      <c r="U28" s="17">
        <f>FOFA!O28</f>
        <v>0</v>
      </c>
      <c r="V28" s="17">
        <f>FOFA!P28</f>
        <v>-2833.687</v>
      </c>
      <c r="W28" s="41">
        <f>U28-D34</f>
        <v>0</v>
      </c>
      <c r="X28" s="17">
        <f>FOFA!Q28</f>
        <v>0</v>
      </c>
      <c r="Y28" s="17">
        <f>FOFA!R28</f>
        <v>109.041</v>
      </c>
      <c r="Z28" s="41">
        <f>X28-D35</f>
        <v>0</v>
      </c>
      <c r="AA28" s="17">
        <f>FOFA!S28</f>
        <v>0</v>
      </c>
      <c r="AB28" s="17">
        <f>FOFA!T28</f>
        <v>12250.463898</v>
      </c>
      <c r="AC28" s="41">
        <f>AA28-D36</f>
        <v>0</v>
      </c>
      <c r="AD28" s="22">
        <f>FOFA!U28</f>
        <v>0</v>
      </c>
      <c r="AE28" s="22">
        <f>FOFA!V28</f>
        <v>9414.761875</v>
      </c>
      <c r="AF28" s="41">
        <f>AD28-D37</f>
        <v>0</v>
      </c>
      <c r="AG28" s="23">
        <f>FOFA!W28</f>
        <v>-19254</v>
      </c>
      <c r="AH28" s="23">
        <f>FOFA!X28</f>
        <v>0</v>
      </c>
      <c r="AI28" s="42">
        <f>AG28-D38</f>
        <v>17055.513</v>
      </c>
      <c r="AJ28" s="18">
        <f aca="true" t="shared" si="2" ref="AJ28:AJ38">C28+F28+I28+L28+O28++U28+X28+AA28+AD28+AG28+R28</f>
        <v>-11645.98</v>
      </c>
      <c r="AK28" s="18">
        <f aca="true" t="shared" si="3" ref="AK28:AK38">D28+G28+J28+M28+P28+V28+Y28+AB28+AE28+AH28+S28</f>
        <v>14280.993285</v>
      </c>
    </row>
    <row r="29" spans="1:37" ht="13.5" customHeight="1">
      <c r="A29" s="3"/>
      <c r="B29" s="25" t="s">
        <v>47</v>
      </c>
      <c r="C29" s="21">
        <f>FOFA!C29</f>
        <v>80.52108100000001</v>
      </c>
      <c r="D29" s="21">
        <f>FOFA!D29</f>
        <v>0</v>
      </c>
      <c r="E29" s="40">
        <f>C29-G28</f>
        <v>0</v>
      </c>
      <c r="F29" s="21">
        <f>FOFA!E29</f>
        <v>0</v>
      </c>
      <c r="G29" s="21">
        <f>FOFA!F29</f>
        <v>0</v>
      </c>
      <c r="H29" s="71">
        <f>F29-G29</f>
        <v>0</v>
      </c>
      <c r="I29" s="17">
        <f>FOFA!G29</f>
        <v>0</v>
      </c>
      <c r="J29" s="17">
        <f>FOFA!H29</f>
        <v>0</v>
      </c>
      <c r="K29" s="41">
        <f>I29-G30</f>
        <v>0</v>
      </c>
      <c r="L29" s="17">
        <f>FOFA!I29</f>
        <v>0</v>
      </c>
      <c r="M29" s="17">
        <f>FOFA!J29</f>
        <v>0</v>
      </c>
      <c r="N29" s="41">
        <f>L29-G31</f>
        <v>0</v>
      </c>
      <c r="O29" s="17">
        <f>FOFA!K29</f>
        <v>0</v>
      </c>
      <c r="P29" s="17">
        <f>FOFA!L29</f>
        <v>0</v>
      </c>
      <c r="Q29" s="41">
        <f>O29-G32</f>
        <v>0</v>
      </c>
      <c r="R29" s="17">
        <f>FOFA!M29</f>
        <v>0</v>
      </c>
      <c r="S29" s="17">
        <f>FOFA!N29</f>
        <v>0</v>
      </c>
      <c r="T29" s="41">
        <f>R29-G33</f>
        <v>0</v>
      </c>
      <c r="U29" s="17">
        <f>FOFA!O29</f>
        <v>0</v>
      </c>
      <c r="V29" s="17">
        <f>FOFA!P29</f>
        <v>0</v>
      </c>
      <c r="W29" s="41">
        <f>U29-G34</f>
        <v>0</v>
      </c>
      <c r="X29" s="17">
        <f>FOFA!Q29</f>
        <v>0</v>
      </c>
      <c r="Y29" s="17">
        <f>FOFA!R29</f>
        <v>0</v>
      </c>
      <c r="Z29" s="41">
        <f>X29-G35</f>
        <v>0</v>
      </c>
      <c r="AA29" s="17">
        <f>FOFA!S29</f>
        <v>0</v>
      </c>
      <c r="AB29" s="17">
        <f>FOFA!T29</f>
        <v>0</v>
      </c>
      <c r="AC29" s="41">
        <f>AA29-G36</f>
        <v>0</v>
      </c>
      <c r="AD29" s="22">
        <f>FOFA!U29</f>
        <v>0</v>
      </c>
      <c r="AE29" s="22">
        <f>FOFA!V29</f>
        <v>0</v>
      </c>
      <c r="AF29" s="41">
        <f>AD29-G37</f>
        <v>0</v>
      </c>
      <c r="AG29" s="23">
        <f>FOFA!W29</f>
        <v>0</v>
      </c>
      <c r="AH29" s="23">
        <f>FOFA!X29</f>
        <v>0</v>
      </c>
      <c r="AI29" s="42">
        <f>AG29-G38</f>
        <v>1.309</v>
      </c>
      <c r="AJ29" s="18">
        <f t="shared" si="2"/>
        <v>80.52108100000001</v>
      </c>
      <c r="AK29" s="18">
        <f t="shared" si="3"/>
        <v>0</v>
      </c>
    </row>
    <row r="30" spans="1:37" ht="13.5" customHeight="1">
      <c r="A30" s="3"/>
      <c r="B30" s="25" t="s">
        <v>48</v>
      </c>
      <c r="C30" s="21">
        <f>FOFA!C30</f>
        <v>-2.2093810000000023</v>
      </c>
      <c r="D30" s="21">
        <f>FOFA!D30</f>
        <v>0</v>
      </c>
      <c r="E30" s="40">
        <f>C30-J28</f>
        <v>0</v>
      </c>
      <c r="F30" s="21">
        <f>FOFA!E30</f>
        <v>0</v>
      </c>
      <c r="G30" s="21">
        <f>FOFA!F30</f>
        <v>0</v>
      </c>
      <c r="H30" s="41">
        <f>F30-J29</f>
        <v>0</v>
      </c>
      <c r="I30" s="17">
        <f>FOFA!G30</f>
        <v>0</v>
      </c>
      <c r="J30" s="17">
        <f>FOFA!H30</f>
        <v>0</v>
      </c>
      <c r="K30" s="71">
        <f>I30-J30</f>
        <v>0</v>
      </c>
      <c r="L30" s="17">
        <f>FOFA!I30</f>
        <v>0</v>
      </c>
      <c r="M30" s="17">
        <f>FOFA!J30</f>
        <v>0</v>
      </c>
      <c r="N30" s="41">
        <f>L30-J31</f>
        <v>0</v>
      </c>
      <c r="O30" s="17">
        <f>FOFA!K30</f>
        <v>0</v>
      </c>
      <c r="P30" s="17">
        <f>FOFA!L30</f>
        <v>0</v>
      </c>
      <c r="Q30" s="41">
        <f>O30-J32</f>
        <v>0</v>
      </c>
      <c r="R30" s="17">
        <f>FOFA!M30</f>
        <v>0</v>
      </c>
      <c r="S30" s="17">
        <f>FOFA!N30</f>
        <v>0</v>
      </c>
      <c r="T30" s="41">
        <f>R30-J33</f>
        <v>0</v>
      </c>
      <c r="U30" s="17">
        <f>FOFA!O30</f>
        <v>0</v>
      </c>
      <c r="V30" s="17">
        <f>FOFA!P30</f>
        <v>0</v>
      </c>
      <c r="W30" s="41">
        <f>U30-J34</f>
        <v>0</v>
      </c>
      <c r="X30" s="17">
        <f>FOFA!Q30</f>
        <v>0</v>
      </c>
      <c r="Y30" s="17">
        <f>FOFA!R30</f>
        <v>0</v>
      </c>
      <c r="Z30" s="41">
        <f>X30-K35</f>
        <v>0</v>
      </c>
      <c r="AA30" s="17">
        <f>FOFA!S30</f>
        <v>0</v>
      </c>
      <c r="AB30" s="17">
        <f>FOFA!T30</f>
        <v>0</v>
      </c>
      <c r="AC30" s="41">
        <f>AA30-J36</f>
        <v>0</v>
      </c>
      <c r="AD30" s="22">
        <f>FOFA!U30</f>
        <v>0</v>
      </c>
      <c r="AE30" s="22">
        <f>FOFA!V30</f>
        <v>0</v>
      </c>
      <c r="AF30" s="41">
        <f>AD30-J37</f>
        <v>0</v>
      </c>
      <c r="AG30" s="23">
        <f>FOFA!W30</f>
        <v>0</v>
      </c>
      <c r="AH30" s="23">
        <f>FOFA!X30</f>
        <v>0</v>
      </c>
      <c r="AI30" s="42">
        <f>AG30-J38</f>
        <v>-23</v>
      </c>
      <c r="AJ30" s="18">
        <f t="shared" si="2"/>
        <v>-2.2093810000000023</v>
      </c>
      <c r="AK30" s="18">
        <f t="shared" si="3"/>
        <v>0</v>
      </c>
    </row>
    <row r="31" spans="1:37" ht="13.5" customHeight="1">
      <c r="A31" s="3"/>
      <c r="B31" s="25" t="s">
        <v>49</v>
      </c>
      <c r="C31" s="21">
        <f>FOFA!C31</f>
        <v>5.8562840000000005</v>
      </c>
      <c r="D31" s="21">
        <f>FOFA!D31</f>
        <v>0</v>
      </c>
      <c r="E31" s="40">
        <f>C31-M28</f>
        <v>0</v>
      </c>
      <c r="F31" s="21">
        <f>FOFA!E31</f>
        <v>0</v>
      </c>
      <c r="G31" s="21">
        <f>FOFA!F31</f>
        <v>0</v>
      </c>
      <c r="H31" s="41">
        <f>F31-M29</f>
        <v>0</v>
      </c>
      <c r="I31" s="17">
        <f>FOFA!G31</f>
        <v>0</v>
      </c>
      <c r="J31" s="17">
        <f>FOFA!H31</f>
        <v>0</v>
      </c>
      <c r="K31" s="41">
        <f>I31-M30</f>
        <v>0</v>
      </c>
      <c r="L31" s="17">
        <f>FOFA!I31</f>
        <v>0</v>
      </c>
      <c r="M31" s="17">
        <f>FOFA!J31</f>
        <v>0</v>
      </c>
      <c r="N31" s="71">
        <f>L31-M31</f>
        <v>0</v>
      </c>
      <c r="O31" s="17">
        <f>FOFA!K31</f>
        <v>0</v>
      </c>
      <c r="P31" s="17">
        <f>FOFA!L31</f>
        <v>0</v>
      </c>
      <c r="Q31" s="41">
        <f>O31-M32</f>
        <v>0</v>
      </c>
      <c r="R31" s="17">
        <f>FOFA!M31</f>
        <v>0</v>
      </c>
      <c r="S31" s="17">
        <f>FOFA!N31</f>
        <v>0</v>
      </c>
      <c r="T31" s="41">
        <f>R31-M33</f>
        <v>0</v>
      </c>
      <c r="U31" s="17">
        <f>FOFA!O31</f>
        <v>0</v>
      </c>
      <c r="V31" s="17">
        <f>FOFA!P31</f>
        <v>0</v>
      </c>
      <c r="W31" s="41">
        <f>U31-M34</f>
        <v>0</v>
      </c>
      <c r="X31" s="17">
        <f>FOFA!Q31</f>
        <v>0</v>
      </c>
      <c r="Y31" s="17">
        <f>FOFA!R31</f>
        <v>0</v>
      </c>
      <c r="Z31" s="41">
        <f>X31-N35</f>
        <v>0</v>
      </c>
      <c r="AA31" s="17">
        <f>FOFA!S31</f>
        <v>0</v>
      </c>
      <c r="AB31" s="17">
        <f>FOFA!T31</f>
        <v>0</v>
      </c>
      <c r="AC31" s="41">
        <f>AA31-M36</f>
        <v>0</v>
      </c>
      <c r="AD31" s="22">
        <f>FOFA!U31</f>
        <v>0</v>
      </c>
      <c r="AE31" s="22">
        <f>FOFA!V31</f>
        <v>0</v>
      </c>
      <c r="AF31" s="41">
        <f>AD31-M37</f>
        <v>0</v>
      </c>
      <c r="AG31" s="23">
        <f>FOFA!W31</f>
        <v>0</v>
      </c>
      <c r="AH31" s="23">
        <f>FOFA!X31</f>
        <v>0</v>
      </c>
      <c r="AI31" s="42">
        <f>AG31-M38</f>
        <v>0</v>
      </c>
      <c r="AJ31" s="18">
        <f t="shared" si="2"/>
        <v>5.8562840000000005</v>
      </c>
      <c r="AK31" s="18">
        <f t="shared" si="3"/>
        <v>0</v>
      </c>
    </row>
    <row r="32" spans="1:37" ht="13.5" customHeight="1">
      <c r="A32" s="3"/>
      <c r="B32" s="25" t="s">
        <v>50</v>
      </c>
      <c r="C32" s="21">
        <f>FOFA!C32</f>
        <v>0</v>
      </c>
      <c r="D32" s="21">
        <f>FOFA!D32</f>
        <v>23637.699</v>
      </c>
      <c r="E32" s="40">
        <f>C32-P28</f>
        <v>0</v>
      </c>
      <c r="F32" s="21">
        <f>FOFA!E32</f>
        <v>0</v>
      </c>
      <c r="G32" s="21">
        <f>FOFA!F32</f>
        <v>0</v>
      </c>
      <c r="H32" s="41">
        <f>F32-P29</f>
        <v>0</v>
      </c>
      <c r="I32" s="17">
        <f>FOFA!G32</f>
        <v>0</v>
      </c>
      <c r="J32" s="17">
        <f>FOFA!H32</f>
        <v>0</v>
      </c>
      <c r="K32" s="41">
        <f>I32-P30</f>
        <v>0</v>
      </c>
      <c r="L32" s="17">
        <f>FOFA!I32</f>
        <v>0</v>
      </c>
      <c r="M32" s="17">
        <f>FOFA!J32</f>
        <v>0</v>
      </c>
      <c r="N32" s="41">
        <f>L32-P31</f>
        <v>0</v>
      </c>
      <c r="O32" s="17">
        <f>FOFA!K32</f>
        <v>0</v>
      </c>
      <c r="P32" s="17">
        <f>FOFA!L32</f>
        <v>0</v>
      </c>
      <c r="Q32" s="71">
        <f>O32-P32</f>
        <v>0</v>
      </c>
      <c r="R32" s="17">
        <f>FOFA!M32</f>
        <v>0</v>
      </c>
      <c r="S32" s="17">
        <f>FOFA!N32</f>
        <v>0</v>
      </c>
      <c r="T32" s="41">
        <f>R32-P33</f>
        <v>0</v>
      </c>
      <c r="U32" s="17">
        <f>FOFA!O32</f>
        <v>0</v>
      </c>
      <c r="V32" s="17">
        <f>FOFA!P32</f>
        <v>0</v>
      </c>
      <c r="W32" s="41">
        <f>U32-P34</f>
        <v>0</v>
      </c>
      <c r="X32" s="17">
        <f>FOFA!Q32</f>
        <v>0</v>
      </c>
      <c r="Y32" s="17">
        <f>FOFA!R32</f>
        <v>0</v>
      </c>
      <c r="Z32" s="41">
        <f>X32-P35</f>
        <v>0</v>
      </c>
      <c r="AA32" s="17">
        <f>FOFA!S32</f>
        <v>0</v>
      </c>
      <c r="AB32" s="17">
        <f>FOFA!T32</f>
        <v>0</v>
      </c>
      <c r="AC32" s="41">
        <f>AA32-P36</f>
        <v>0</v>
      </c>
      <c r="AD32" s="22">
        <f>FOFA!U32</f>
        <v>0</v>
      </c>
      <c r="AE32" s="22">
        <f>FOFA!V32</f>
        <v>0</v>
      </c>
      <c r="AF32" s="41">
        <f>AD32-P37</f>
        <v>0</v>
      </c>
      <c r="AG32" s="23">
        <f>FOFA!W32</f>
        <v>74530</v>
      </c>
      <c r="AH32" s="23">
        <f>FOFA!X32</f>
        <v>0</v>
      </c>
      <c r="AI32" s="42">
        <f>AG32-P38</f>
        <v>-113738.66</v>
      </c>
      <c r="AJ32" s="18">
        <f t="shared" si="2"/>
        <v>74530</v>
      </c>
      <c r="AK32" s="18">
        <f t="shared" si="3"/>
        <v>23637.699</v>
      </c>
    </row>
    <row r="33" spans="1:37" ht="13.5" customHeight="1">
      <c r="A33" s="3"/>
      <c r="B33" s="25" t="s">
        <v>51</v>
      </c>
      <c r="C33" s="21">
        <f>FOFA!C33</f>
        <v>-8555.442471999999</v>
      </c>
      <c r="D33" s="21">
        <f>FOFA!D33</f>
        <v>0</v>
      </c>
      <c r="E33" s="40">
        <f>C33-S28</f>
        <v>0</v>
      </c>
      <c r="F33" s="21">
        <f>FOFA!E33</f>
        <v>0</v>
      </c>
      <c r="G33" s="21">
        <f>FOFA!F33</f>
        <v>0</v>
      </c>
      <c r="H33" s="41">
        <f>F33-S29</f>
        <v>0</v>
      </c>
      <c r="I33" s="17">
        <f>FOFA!G33</f>
        <v>0</v>
      </c>
      <c r="J33" s="17">
        <f>FOFA!H33</f>
        <v>0</v>
      </c>
      <c r="K33" s="41">
        <f>I33-S30</f>
        <v>0</v>
      </c>
      <c r="L33" s="17">
        <f>FOFA!I33</f>
        <v>0</v>
      </c>
      <c r="M33" s="17">
        <f>FOFA!J33</f>
        <v>0</v>
      </c>
      <c r="N33" s="41">
        <f>L33-S31</f>
        <v>0</v>
      </c>
      <c r="O33" s="17">
        <f>FOFA!K33</f>
        <v>0</v>
      </c>
      <c r="P33" s="17">
        <f>FOFA!L33</f>
        <v>0</v>
      </c>
      <c r="Q33" s="41">
        <f>O33-S32</f>
        <v>0</v>
      </c>
      <c r="R33" s="17">
        <f>FOFA!M33</f>
        <v>0</v>
      </c>
      <c r="S33" s="17">
        <f>FOFA!N33</f>
        <v>0</v>
      </c>
      <c r="T33" s="71">
        <f>R33-S33</f>
        <v>0</v>
      </c>
      <c r="U33" s="17">
        <f>FOFA!O33</f>
        <v>0</v>
      </c>
      <c r="V33" s="17">
        <f>FOFA!P33</f>
        <v>0</v>
      </c>
      <c r="W33" s="41">
        <f>U33-S34</f>
        <v>0</v>
      </c>
      <c r="X33" s="17">
        <f>FOFA!Q33</f>
        <v>0</v>
      </c>
      <c r="Y33" s="17">
        <f>FOFA!R33</f>
        <v>0</v>
      </c>
      <c r="Z33" s="41">
        <f>X33-S35</f>
        <v>0</v>
      </c>
      <c r="AA33" s="17">
        <f>FOFA!S33</f>
        <v>0</v>
      </c>
      <c r="AB33" s="17">
        <f>FOFA!T33</f>
        <v>0</v>
      </c>
      <c r="AC33" s="41">
        <f>AA33-S36</f>
        <v>0</v>
      </c>
      <c r="AD33" s="22">
        <f>FOFA!U33</f>
        <v>0</v>
      </c>
      <c r="AE33" s="22">
        <f>FOFA!V33</f>
        <v>0</v>
      </c>
      <c r="AF33" s="41">
        <f>AD33-S37</f>
        <v>0</v>
      </c>
      <c r="AG33" s="23">
        <f>FOFA!W33</f>
        <v>0</v>
      </c>
      <c r="AH33" s="23">
        <f>FOFA!X33</f>
        <v>0</v>
      </c>
      <c r="AI33" s="42">
        <f>AG33-S38</f>
        <v>0</v>
      </c>
      <c r="AJ33" s="18">
        <f t="shared" si="2"/>
        <v>-8555.442471999999</v>
      </c>
      <c r="AK33" s="18">
        <f t="shared" si="3"/>
        <v>0</v>
      </c>
    </row>
    <row r="34" spans="1:37" ht="13.5" customHeight="1">
      <c r="A34" s="3"/>
      <c r="B34" s="25" t="s">
        <v>52</v>
      </c>
      <c r="C34" s="21">
        <f>FOFA!C34</f>
        <v>-2833.687</v>
      </c>
      <c r="D34" s="21">
        <f>FOFA!D34</f>
        <v>0</v>
      </c>
      <c r="E34" s="40">
        <f>C34-V28</f>
        <v>0</v>
      </c>
      <c r="F34" s="21">
        <f>FOFA!E34</f>
        <v>0</v>
      </c>
      <c r="G34" s="21">
        <f>FOFA!F34</f>
        <v>0</v>
      </c>
      <c r="H34" s="41">
        <f>F34-V29</f>
        <v>0</v>
      </c>
      <c r="I34" s="17">
        <f>FOFA!G34</f>
        <v>0</v>
      </c>
      <c r="J34" s="17">
        <f>FOFA!H34</f>
        <v>0</v>
      </c>
      <c r="K34" s="41">
        <f>I34-V30</f>
        <v>0</v>
      </c>
      <c r="L34" s="17">
        <f>FOFA!I34</f>
        <v>0</v>
      </c>
      <c r="M34" s="17">
        <f>FOFA!J34</f>
        <v>0</v>
      </c>
      <c r="N34" s="41">
        <f>L34-V31</f>
        <v>0</v>
      </c>
      <c r="O34" s="17">
        <f>FOFA!K34</f>
        <v>0</v>
      </c>
      <c r="P34" s="17">
        <f>FOFA!L34</f>
        <v>0</v>
      </c>
      <c r="Q34" s="41">
        <f>O34-V32</f>
        <v>0</v>
      </c>
      <c r="R34" s="17">
        <f>FOFA!M34</f>
        <v>0</v>
      </c>
      <c r="S34" s="17">
        <f>FOFA!N34</f>
        <v>0</v>
      </c>
      <c r="T34" s="41">
        <f>R34-V33</f>
        <v>0</v>
      </c>
      <c r="U34" s="17">
        <f>FOFA!O34</f>
        <v>0</v>
      </c>
      <c r="V34" s="17">
        <f>FOFA!P34</f>
        <v>0</v>
      </c>
      <c r="W34" s="71">
        <f>U34-V34</f>
        <v>0</v>
      </c>
      <c r="X34" s="17">
        <f>FOFA!Q34</f>
        <v>0</v>
      </c>
      <c r="Y34" s="17">
        <f>FOFA!R34</f>
        <v>0</v>
      </c>
      <c r="Z34" s="41">
        <f>X34-V35</f>
        <v>0</v>
      </c>
      <c r="AA34" s="17">
        <f>FOFA!S34</f>
        <v>0</v>
      </c>
      <c r="AB34" s="17">
        <f>FOFA!T34</f>
        <v>0</v>
      </c>
      <c r="AC34" s="41">
        <f>AA34-V36</f>
        <v>0</v>
      </c>
      <c r="AD34" s="22">
        <f>FOFA!U34</f>
        <v>0</v>
      </c>
      <c r="AE34" s="22">
        <f>FOFA!V34</f>
        <v>0</v>
      </c>
      <c r="AF34" s="41">
        <f>AD34-V37</f>
        <v>0</v>
      </c>
      <c r="AG34" s="23">
        <f>FOFA!W34</f>
        <v>-1982</v>
      </c>
      <c r="AH34" s="23">
        <f>FOFA!X34</f>
        <v>0</v>
      </c>
      <c r="AI34" s="42">
        <f>AG34-V38</f>
        <v>0</v>
      </c>
      <c r="AJ34" s="18">
        <f t="shared" si="2"/>
        <v>-4815.687</v>
      </c>
      <c r="AK34" s="18">
        <f t="shared" si="3"/>
        <v>0</v>
      </c>
    </row>
    <row r="35" spans="1:37" ht="13.5" customHeight="1">
      <c r="A35" s="3"/>
      <c r="B35" s="25" t="s">
        <v>53</v>
      </c>
      <c r="C35" s="21">
        <f>FOFA!C35</f>
        <v>115.13</v>
      </c>
      <c r="D35" s="21">
        <f>FOFA!D35</f>
        <v>0</v>
      </c>
      <c r="E35" s="40">
        <f>C35-Y28</f>
        <v>6.088999999999999</v>
      </c>
      <c r="F35" s="21">
        <f>FOFA!E35</f>
        <v>0</v>
      </c>
      <c r="G35" s="21">
        <f>FOFA!F35</f>
        <v>0</v>
      </c>
      <c r="H35" s="41">
        <f>F35-Y29</f>
        <v>0</v>
      </c>
      <c r="I35" s="17">
        <f>FOFA!G35</f>
        <v>0</v>
      </c>
      <c r="J35" s="17">
        <f>FOFA!H35</f>
        <v>0</v>
      </c>
      <c r="K35" s="41">
        <f>I35-Y30</f>
        <v>0</v>
      </c>
      <c r="L35" s="17">
        <f>FOFA!I35</f>
        <v>0</v>
      </c>
      <c r="M35" s="17">
        <f>FOFA!J35</f>
        <v>0</v>
      </c>
      <c r="N35" s="41">
        <f>L35-Y31</f>
        <v>0</v>
      </c>
      <c r="O35" s="17">
        <f>FOFA!K35</f>
        <v>0</v>
      </c>
      <c r="P35" s="17">
        <f>FOFA!L35</f>
        <v>0</v>
      </c>
      <c r="Q35" s="41">
        <f>O35-Y32</f>
        <v>0</v>
      </c>
      <c r="R35" s="17">
        <f>FOFA!M35</f>
        <v>0</v>
      </c>
      <c r="S35" s="17">
        <f>FOFA!N35</f>
        <v>0</v>
      </c>
      <c r="T35" s="41">
        <f>R35-Y33</f>
        <v>0</v>
      </c>
      <c r="U35" s="17">
        <f>FOFA!O35</f>
        <v>0</v>
      </c>
      <c r="V35" s="17">
        <f>FOFA!P35</f>
        <v>0</v>
      </c>
      <c r="W35" s="41">
        <f>U35-Y34</f>
        <v>0</v>
      </c>
      <c r="X35" s="17">
        <f>FOFA!Q35</f>
        <v>0</v>
      </c>
      <c r="Y35" s="17">
        <f>FOFA!R35</f>
        <v>0</v>
      </c>
      <c r="Z35" s="71">
        <f>X35-Y35</f>
        <v>0</v>
      </c>
      <c r="AA35" s="17">
        <f>FOFA!S35</f>
        <v>0</v>
      </c>
      <c r="AB35" s="17">
        <f>FOFA!T35</f>
        <v>0</v>
      </c>
      <c r="AC35" s="41">
        <f>AA35-Y36</f>
        <v>0</v>
      </c>
      <c r="AD35" s="22">
        <f>FOFA!U35</f>
        <v>0</v>
      </c>
      <c r="AE35" s="22">
        <f>FOFA!V35</f>
        <v>0</v>
      </c>
      <c r="AF35" s="41">
        <f>AD35-Y37</f>
        <v>0</v>
      </c>
      <c r="AG35" s="23">
        <f>FOFA!W35</f>
        <v>0</v>
      </c>
      <c r="AH35" s="23">
        <f>FOFA!X35</f>
        <v>0</v>
      </c>
      <c r="AI35" s="42">
        <f>AG35-Y38</f>
        <v>0</v>
      </c>
      <c r="AJ35" s="18">
        <f t="shared" si="2"/>
        <v>115.13</v>
      </c>
      <c r="AK35" s="18">
        <f t="shared" si="3"/>
        <v>0</v>
      </c>
    </row>
    <row r="36" spans="1:37" ht="13.5" customHeight="1">
      <c r="A36" s="3"/>
      <c r="B36" s="25" t="s">
        <v>54</v>
      </c>
      <c r="C36" s="21">
        <f>FOFA!C36</f>
        <v>12250.463898</v>
      </c>
      <c r="D36" s="21">
        <f>FOFA!D36</f>
        <v>0</v>
      </c>
      <c r="E36" s="40">
        <f>C36-AB28</f>
        <v>0</v>
      </c>
      <c r="F36" s="21">
        <f>FOFA!E36</f>
        <v>0</v>
      </c>
      <c r="G36" s="21">
        <f>FOFA!F36</f>
        <v>0</v>
      </c>
      <c r="H36" s="41">
        <f>F36-AB29</f>
        <v>0</v>
      </c>
      <c r="I36" s="17">
        <f>FOFA!G36</f>
        <v>0</v>
      </c>
      <c r="J36" s="17">
        <f>FOFA!H36</f>
        <v>0</v>
      </c>
      <c r="K36" s="41">
        <f>I36-AB30</f>
        <v>0</v>
      </c>
      <c r="L36" s="17">
        <f>FOFA!I36</f>
        <v>0</v>
      </c>
      <c r="M36" s="17">
        <f>FOFA!J36</f>
        <v>0</v>
      </c>
      <c r="N36" s="41">
        <f>L36-AB31</f>
        <v>0</v>
      </c>
      <c r="O36" s="17">
        <f>FOFA!K36</f>
        <v>0</v>
      </c>
      <c r="P36" s="17">
        <f>FOFA!L36</f>
        <v>0</v>
      </c>
      <c r="Q36" s="41">
        <f>O36-AB32</f>
        <v>0</v>
      </c>
      <c r="R36" s="17">
        <f>FOFA!M36</f>
        <v>0</v>
      </c>
      <c r="S36" s="17">
        <f>FOFA!N36</f>
        <v>0</v>
      </c>
      <c r="T36" s="41">
        <f>R36-AB33</f>
        <v>0</v>
      </c>
      <c r="U36" s="17">
        <f>FOFA!O36</f>
        <v>0</v>
      </c>
      <c r="V36" s="17">
        <f>FOFA!P36</f>
        <v>0</v>
      </c>
      <c r="W36" s="41">
        <f>U36-AB34</f>
        <v>0</v>
      </c>
      <c r="X36" s="17">
        <f>FOFA!Q36</f>
        <v>0</v>
      </c>
      <c r="Y36" s="17">
        <f>FOFA!R36</f>
        <v>0</v>
      </c>
      <c r="Z36" s="41">
        <f>X36-AB35</f>
        <v>0</v>
      </c>
      <c r="AA36" s="17">
        <f>FOFA!S36</f>
        <v>0</v>
      </c>
      <c r="AB36" s="17">
        <f>FOFA!T36</f>
        <v>0</v>
      </c>
      <c r="AC36" s="71">
        <f>AA36-AB36</f>
        <v>0</v>
      </c>
      <c r="AD36" s="22">
        <f>FOFA!U36</f>
        <v>0</v>
      </c>
      <c r="AE36" s="22">
        <f>FOFA!V36</f>
        <v>0</v>
      </c>
      <c r="AF36" s="41">
        <f>AD36-AB37</f>
        <v>0</v>
      </c>
      <c r="AG36" s="23">
        <f>FOFA!W36</f>
        <v>-646</v>
      </c>
      <c r="AH36" s="23">
        <f>FOFA!X36</f>
        <v>0</v>
      </c>
      <c r="AI36" s="42">
        <f>AG36-AB38</f>
        <v>0</v>
      </c>
      <c r="AJ36" s="18">
        <f t="shared" si="2"/>
        <v>11604.463898</v>
      </c>
      <c r="AK36" s="18">
        <f t="shared" si="3"/>
        <v>0</v>
      </c>
    </row>
    <row r="37" spans="1:37" ht="13.5" customHeight="1">
      <c r="A37" s="3"/>
      <c r="B37" s="25" t="s">
        <v>55</v>
      </c>
      <c r="C37" s="21">
        <f>FOFA!C37</f>
        <v>9414.761875</v>
      </c>
      <c r="D37" s="21">
        <f>FOFA!D37</f>
        <v>0</v>
      </c>
      <c r="E37" s="40">
        <f>C37-AE28</f>
        <v>0</v>
      </c>
      <c r="F37" s="21">
        <f>FOFA!E37</f>
        <v>0</v>
      </c>
      <c r="G37" s="21">
        <f>FOFA!F37</f>
        <v>0</v>
      </c>
      <c r="H37" s="41">
        <f>F37-AE29</f>
        <v>0</v>
      </c>
      <c r="I37" s="17">
        <f>FOFA!G37</f>
        <v>0</v>
      </c>
      <c r="J37" s="17">
        <f>FOFA!H37</f>
        <v>0</v>
      </c>
      <c r="K37" s="41">
        <f>I37-AE30</f>
        <v>0</v>
      </c>
      <c r="L37" s="17">
        <f>FOFA!I37</f>
        <v>0</v>
      </c>
      <c r="M37" s="17">
        <f>FOFA!J37</f>
        <v>0</v>
      </c>
      <c r="N37" s="41">
        <f>L37-AE31</f>
        <v>0</v>
      </c>
      <c r="O37" s="17">
        <f>FOFA!K37</f>
        <v>0</v>
      </c>
      <c r="P37" s="17">
        <f>FOFA!L37</f>
        <v>0</v>
      </c>
      <c r="Q37" s="41">
        <f>O37-AE32</f>
        <v>0</v>
      </c>
      <c r="R37" s="17">
        <f>FOFA!M37</f>
        <v>0</v>
      </c>
      <c r="S37" s="17">
        <f>FOFA!N37</f>
        <v>0</v>
      </c>
      <c r="T37" s="41">
        <f>R37-AE33</f>
        <v>0</v>
      </c>
      <c r="U37" s="17">
        <f>FOFA!O37</f>
        <v>0</v>
      </c>
      <c r="V37" s="17">
        <f>FOFA!P37</f>
        <v>0</v>
      </c>
      <c r="W37" s="41">
        <f>U37-AE34</f>
        <v>0</v>
      </c>
      <c r="X37" s="17">
        <f>FOFA!Q37</f>
        <v>0</v>
      </c>
      <c r="Y37" s="17">
        <f>FOFA!R37</f>
        <v>0</v>
      </c>
      <c r="Z37" s="41">
        <f>X37-AE35</f>
        <v>0</v>
      </c>
      <c r="AA37" s="17">
        <f>FOFA!S37</f>
        <v>0</v>
      </c>
      <c r="AB37" s="17">
        <f>FOFA!T37</f>
        <v>0</v>
      </c>
      <c r="AC37" s="41">
        <f>AA37-AE36</f>
        <v>0</v>
      </c>
      <c r="AD37" s="22">
        <f>FOFA!U37</f>
        <v>0</v>
      </c>
      <c r="AE37" s="22">
        <f>FOFA!V37</f>
        <v>0</v>
      </c>
      <c r="AF37" s="71">
        <f>AD37-AE37</f>
        <v>0</v>
      </c>
      <c r="AG37" s="23">
        <f>FOFA!W37</f>
        <v>0</v>
      </c>
      <c r="AH37" s="23">
        <f>FOFA!X37</f>
        <v>0</v>
      </c>
      <c r="AI37" s="42">
        <f>AG37-AE38</f>
        <v>0</v>
      </c>
      <c r="AJ37" s="18">
        <f t="shared" si="2"/>
        <v>9414.761875</v>
      </c>
      <c r="AK37" s="18">
        <f t="shared" si="3"/>
        <v>0</v>
      </c>
    </row>
    <row r="38" spans="1:37" ht="13.5" customHeight="1">
      <c r="A38" s="3"/>
      <c r="B38" s="25" t="s">
        <v>56</v>
      </c>
      <c r="C38" s="21">
        <f>FOFA!C38</f>
        <v>4771.744</v>
      </c>
      <c r="D38" s="21">
        <f>FOFA!D38</f>
        <v>-36309.513</v>
      </c>
      <c r="E38" s="40">
        <f>C38-AH28</f>
        <v>4771.744</v>
      </c>
      <c r="F38" s="21">
        <f>FOFA!E38</f>
        <v>0</v>
      </c>
      <c r="G38" s="21">
        <f>FOFA!F38</f>
        <v>-1.309</v>
      </c>
      <c r="H38" s="41">
        <f>F38-AH29</f>
        <v>0</v>
      </c>
      <c r="I38" s="17">
        <f>FOFA!G38</f>
        <v>0</v>
      </c>
      <c r="J38" s="17">
        <f>FOFA!H38</f>
        <v>23</v>
      </c>
      <c r="K38" s="41">
        <f>I38-AH30</f>
        <v>0</v>
      </c>
      <c r="L38" s="17">
        <f>FOFA!I38</f>
        <v>0</v>
      </c>
      <c r="M38" s="17">
        <f>FOFA!J38</f>
        <v>0</v>
      </c>
      <c r="N38" s="41">
        <f>L38-AH31</f>
        <v>0</v>
      </c>
      <c r="O38" s="17">
        <f>FOFA!K38</f>
        <v>0</v>
      </c>
      <c r="P38" s="17">
        <f>FOFA!L38</f>
        <v>188268.66</v>
      </c>
      <c r="Q38" s="41">
        <f>O38-AH32</f>
        <v>0</v>
      </c>
      <c r="R38" s="17">
        <f>FOFA!M38</f>
        <v>0</v>
      </c>
      <c r="S38" s="17">
        <f>FOFA!N38</f>
        <v>0</v>
      </c>
      <c r="T38" s="41">
        <f>R38-AH33</f>
        <v>0</v>
      </c>
      <c r="U38" s="17">
        <f>FOFA!O38</f>
        <v>0</v>
      </c>
      <c r="V38" s="17">
        <f>FOFA!P38</f>
        <v>-1982</v>
      </c>
      <c r="W38" s="41">
        <f>U38-AH34</f>
        <v>0</v>
      </c>
      <c r="X38" s="17">
        <f>FOFA!Q38</f>
        <v>0</v>
      </c>
      <c r="Y38" s="17">
        <f>FOFA!R38</f>
        <v>0</v>
      </c>
      <c r="Z38" s="41">
        <f>X38-AH35</f>
        <v>0</v>
      </c>
      <c r="AA38" s="17">
        <f>FOFA!S38</f>
        <v>0</v>
      </c>
      <c r="AB38" s="17">
        <f>FOFA!T38</f>
        <v>-646</v>
      </c>
      <c r="AC38" s="41">
        <f>AA38-AH36</f>
        <v>0</v>
      </c>
      <c r="AD38" s="22">
        <f>FOFA!U38</f>
        <v>0</v>
      </c>
      <c r="AE38" s="22">
        <f>FOFA!V38</f>
        <v>0</v>
      </c>
      <c r="AF38" s="41">
        <f>AD38-AH37</f>
        <v>0</v>
      </c>
      <c r="AG38" s="23">
        <f>FOFA!W38</f>
        <v>0</v>
      </c>
      <c r="AH38" s="23">
        <f>FOFA!X38</f>
        <v>0</v>
      </c>
      <c r="AI38" s="72">
        <f>AG38-AH38</f>
        <v>0</v>
      </c>
      <c r="AJ38" s="18">
        <f t="shared" si="2"/>
        <v>4771.744</v>
      </c>
      <c r="AK38" s="18">
        <f t="shared" si="3"/>
        <v>149352.838</v>
      </c>
    </row>
    <row r="39" spans="1:37" s="14" customFormat="1" ht="13.5" customHeight="1">
      <c r="A39" s="13"/>
      <c r="B39" s="16" t="s">
        <v>18</v>
      </c>
      <c r="C39" s="21">
        <f>FOFA!C39</f>
        <v>154639.104613</v>
      </c>
      <c r="D39" s="21">
        <f>FOFA!D39</f>
        <v>-212142.932</v>
      </c>
      <c r="E39" s="48"/>
      <c r="F39" s="21">
        <f>FOFA!E39</f>
        <v>11206.974</v>
      </c>
      <c r="G39" s="21">
        <f>FOFA!F39</f>
        <v>-8040.609511</v>
      </c>
      <c r="H39" s="48"/>
      <c r="I39" s="15">
        <f>FOFA!G39</f>
        <v>-6.1859999999999955</v>
      </c>
      <c r="J39" s="15">
        <f>FOFA!H39</f>
        <v>-5621.223999999999</v>
      </c>
      <c r="K39" s="48"/>
      <c r="L39" s="17">
        <f>FOFA!I39</f>
        <v>109.68900000000008</v>
      </c>
      <c r="M39" s="17">
        <f>FOFA!J39</f>
        <v>2303.4470000000006</v>
      </c>
      <c r="N39" s="48"/>
      <c r="O39" s="17">
        <f>FOFA!K39</f>
        <v>9761.677</v>
      </c>
      <c r="P39" s="17">
        <f>FOFA!L39</f>
        <v>-3963.063</v>
      </c>
      <c r="Q39" s="48"/>
      <c r="R39" s="17">
        <f>FOFA!M39</f>
        <v>-4868.317</v>
      </c>
      <c r="S39" s="17">
        <f>FOFA!N39</f>
        <v>-11259.352251000002</v>
      </c>
      <c r="T39" s="48"/>
      <c r="U39" s="17">
        <f>FOFA!O39</f>
        <v>33515.793999999994</v>
      </c>
      <c r="V39" s="17">
        <f>FOFA!P39</f>
        <v>9876.230000000001</v>
      </c>
      <c r="W39" s="48"/>
      <c r="X39" s="17">
        <f>FOFA!Q39</f>
        <v>167.699</v>
      </c>
      <c r="Y39" s="17">
        <f>FOFA!R39</f>
        <v>30151.254000000004</v>
      </c>
      <c r="Z39" s="48"/>
      <c r="AA39" s="17">
        <f>FOFA!S39</f>
        <v>36994.065</v>
      </c>
      <c r="AB39" s="17">
        <f>FOFA!T39</f>
        <v>9153.824</v>
      </c>
      <c r="AC39" s="48"/>
      <c r="AD39" s="22">
        <f>FOFA!U39</f>
        <v>0</v>
      </c>
      <c r="AE39" s="22">
        <f>FOFA!V39</f>
        <v>184595.83549899998</v>
      </c>
      <c r="AF39" s="48"/>
      <c r="AG39" s="18">
        <f>FOFA!W39</f>
        <v>0</v>
      </c>
      <c r="AH39" s="18">
        <f>FOFA!X39</f>
        <v>21122</v>
      </c>
      <c r="AI39" s="48"/>
      <c r="AJ39" s="18">
        <f>SUM(AJ40,AJ52)</f>
        <v>241520.49961300002</v>
      </c>
      <c r="AK39" s="18">
        <f>SUM(AK40,AK52)</f>
        <v>16175.409737000002</v>
      </c>
    </row>
    <row r="40" spans="1:37" s="14" customFormat="1" ht="13.5" customHeight="1">
      <c r="A40" s="13"/>
      <c r="B40" s="24" t="s">
        <v>19</v>
      </c>
      <c r="C40" s="21">
        <f>FOFA!C40</f>
        <v>132928.597</v>
      </c>
      <c r="D40" s="21">
        <f>FOFA!D40</f>
        <v>-209968.709</v>
      </c>
      <c r="E40" s="48"/>
      <c r="F40" s="21">
        <f>FOFA!E40</f>
        <v>11206.974</v>
      </c>
      <c r="G40" s="21">
        <f>FOFA!F40</f>
        <v>-7993.391</v>
      </c>
      <c r="H40" s="48"/>
      <c r="I40" s="15">
        <f>FOFA!G40</f>
        <v>-3.5109999999999957</v>
      </c>
      <c r="J40" s="15">
        <f>FOFA!H40</f>
        <v>-5618.929999999999</v>
      </c>
      <c r="K40" s="48"/>
      <c r="L40" s="17">
        <f>FOFA!I40</f>
        <v>109.68900000000008</v>
      </c>
      <c r="M40" s="17">
        <f>FOFA!J40</f>
        <v>2303.4470000000006</v>
      </c>
      <c r="N40" s="48"/>
      <c r="O40" s="17">
        <f>FOFA!K40</f>
        <v>9171.473</v>
      </c>
      <c r="P40" s="17">
        <f>FOFA!L40</f>
        <v>0</v>
      </c>
      <c r="Q40" s="48"/>
      <c r="R40" s="17">
        <f>FOFA!M40</f>
        <v>-4868.317</v>
      </c>
      <c r="S40" s="17">
        <f>FOFA!N40</f>
        <v>-15224.347000000003</v>
      </c>
      <c r="T40" s="48"/>
      <c r="U40" s="17">
        <f>FOFA!O40</f>
        <v>33515.793999999994</v>
      </c>
      <c r="V40" s="17">
        <f>FOFA!P40</f>
        <v>-3995.4929999999986</v>
      </c>
      <c r="W40" s="48"/>
      <c r="X40" s="17">
        <f>FOFA!Q40</f>
        <v>167.699</v>
      </c>
      <c r="Y40" s="17">
        <f>FOFA!R40</f>
        <v>30103.682000000004</v>
      </c>
      <c r="Z40" s="48"/>
      <c r="AA40" s="17">
        <f>FOFA!S40</f>
        <v>36994.065</v>
      </c>
      <c r="AB40" s="17">
        <f>FOFA!T40</f>
        <v>6077.077</v>
      </c>
      <c r="AC40" s="47"/>
      <c r="AD40" s="22">
        <f>FOFA!U40</f>
        <v>0</v>
      </c>
      <c r="AE40" s="22">
        <f>FOFA!V40</f>
        <v>182632.52</v>
      </c>
      <c r="AF40" s="48"/>
      <c r="AG40" s="18">
        <f>FOFA!W40</f>
        <v>0</v>
      </c>
      <c r="AH40" s="18">
        <f>FOFA!X40</f>
        <v>56802</v>
      </c>
      <c r="AI40" s="48"/>
      <c r="AJ40" s="18">
        <f>SUM(AJ41:AJ51)</f>
        <v>219222.46300000002</v>
      </c>
      <c r="AK40" s="18">
        <f>SUM(AK41:AK51)</f>
        <v>35117.85599999999</v>
      </c>
    </row>
    <row r="41" spans="1:37" ht="13.5" customHeight="1">
      <c r="A41" s="3"/>
      <c r="B41" s="25" t="s">
        <v>46</v>
      </c>
      <c r="C41" s="21">
        <f>FOFA!C41</f>
        <v>3480.075</v>
      </c>
      <c r="D41" s="21">
        <f>FOFA!D41</f>
        <v>424.82199999999995</v>
      </c>
      <c r="E41" s="69">
        <f>C41-D41</f>
        <v>3055.2529999999997</v>
      </c>
      <c r="F41" s="21">
        <f>FOFA!E41</f>
        <v>753.783</v>
      </c>
      <c r="G41" s="21">
        <f>FOFA!F41</f>
        <v>-2366.0269999999996</v>
      </c>
      <c r="H41" s="41">
        <f>F41-D42</f>
        <v>0</v>
      </c>
      <c r="I41" s="17">
        <f>FOFA!G41</f>
        <v>0</v>
      </c>
      <c r="J41" s="17">
        <f>FOFA!H41</f>
        <v>-8212.962</v>
      </c>
      <c r="K41" s="41">
        <f>I41-D43</f>
        <v>0</v>
      </c>
      <c r="L41" s="17">
        <f>FOFA!I41</f>
        <v>0</v>
      </c>
      <c r="M41" s="17">
        <f>FOFA!J41</f>
        <v>2303.4470000000006</v>
      </c>
      <c r="N41" s="41">
        <f>L41-D44</f>
        <v>0</v>
      </c>
      <c r="O41" s="17">
        <f>FOFA!K41</f>
        <v>0</v>
      </c>
      <c r="P41" s="17">
        <f>FOFA!L41</f>
        <v>0</v>
      </c>
      <c r="Q41" s="41">
        <f>O41-D45</f>
        <v>211217.421</v>
      </c>
      <c r="R41" s="17">
        <f>FOFA!M41</f>
        <v>0</v>
      </c>
      <c r="S41" s="17">
        <f>FOFA!N41</f>
        <v>-25410.171000000002</v>
      </c>
      <c r="T41" s="41">
        <f>R41-D46</f>
        <v>-22.523</v>
      </c>
      <c r="U41" s="17">
        <f>FOFA!O41</f>
        <v>0</v>
      </c>
      <c r="V41" s="17">
        <f>FOFA!P41</f>
        <v>-12860.256000000001</v>
      </c>
      <c r="W41" s="41">
        <f>U41-D47</f>
        <v>0</v>
      </c>
      <c r="X41" s="17">
        <f>FOFA!Q41</f>
        <v>0</v>
      </c>
      <c r="Y41" s="17">
        <f>FOFA!R41</f>
        <v>29906.893000000004</v>
      </c>
      <c r="Z41" s="41">
        <f>X41-D48</f>
        <v>0</v>
      </c>
      <c r="AA41" s="17">
        <f>FOFA!S41</f>
        <v>-911.493</v>
      </c>
      <c r="AB41" s="17">
        <f>FOFA!T41</f>
        <v>6037.386</v>
      </c>
      <c r="AC41" s="41">
        <f>AA41-D49</f>
        <v>0</v>
      </c>
      <c r="AD41" s="22">
        <f>FOFA!U41</f>
        <v>0</v>
      </c>
      <c r="AE41" s="22">
        <f>FOFA!V41</f>
        <v>135311.66</v>
      </c>
      <c r="AF41" s="41">
        <f>AD41-D50</f>
        <v>0</v>
      </c>
      <c r="AG41" s="23">
        <f>FOFA!W41</f>
        <v>0</v>
      </c>
      <c r="AH41" s="23">
        <f>FOFA!X41</f>
        <v>56802</v>
      </c>
      <c r="AI41" s="42">
        <f>AG41-D51</f>
        <v>-959.077</v>
      </c>
      <c r="AJ41" s="18">
        <f aca="true" t="shared" si="4" ref="AJ41:AJ51">C41+F41+I41+L41+O41++U41+X41+AA41+AD41+AG41+R41</f>
        <v>3322.3650000000002</v>
      </c>
      <c r="AK41" s="18">
        <f aca="true" t="shared" si="5" ref="AK41:AK51">D41+G41+J41+M41+P41+V41+Y41+AB41+AE41+AH41+S41</f>
        <v>181936.79200000002</v>
      </c>
    </row>
    <row r="42" spans="1:37" ht="13.5" customHeight="1">
      <c r="A42" s="3"/>
      <c r="B42" s="25" t="s">
        <v>47</v>
      </c>
      <c r="C42" s="21">
        <f>FOFA!C42</f>
        <v>-2366.0269999999996</v>
      </c>
      <c r="D42" s="21">
        <f>FOFA!D42</f>
        <v>753.783</v>
      </c>
      <c r="E42" s="40">
        <f>C42-G41</f>
        <v>0</v>
      </c>
      <c r="F42" s="21">
        <f>FOFA!E42</f>
        <v>1604.614</v>
      </c>
      <c r="G42" s="21">
        <f>FOFA!F42</f>
        <v>-5613.88</v>
      </c>
      <c r="H42" s="71">
        <f>F42-G42</f>
        <v>7218.494000000001</v>
      </c>
      <c r="I42" s="17">
        <f>FOFA!G42</f>
        <v>0</v>
      </c>
      <c r="J42" s="17">
        <f>FOFA!H42</f>
        <v>2637.702</v>
      </c>
      <c r="K42" s="41">
        <f>I42-G43</f>
        <v>0</v>
      </c>
      <c r="L42" s="17">
        <f>FOFA!I42</f>
        <v>0</v>
      </c>
      <c r="M42" s="17">
        <f>FOFA!J42</f>
        <v>0</v>
      </c>
      <c r="N42" s="41">
        <f>L42-G44</f>
        <v>0</v>
      </c>
      <c r="O42" s="17">
        <f>FOFA!K42</f>
        <v>-23.994</v>
      </c>
      <c r="P42" s="17">
        <f>FOFA!L42</f>
        <v>0</v>
      </c>
      <c r="Q42" s="41">
        <f>O42-G45</f>
        <v>-10.51</v>
      </c>
      <c r="R42" s="17">
        <f>FOFA!M42</f>
        <v>0</v>
      </c>
      <c r="S42" s="17">
        <f>FOFA!N42</f>
        <v>2209.78</v>
      </c>
      <c r="T42" s="41">
        <f>R42-G46</f>
        <v>0</v>
      </c>
      <c r="U42" s="17">
        <f>FOFA!O42</f>
        <v>0</v>
      </c>
      <c r="V42" s="17">
        <f>FOFA!P42</f>
        <v>-23.524</v>
      </c>
      <c r="W42" s="41">
        <f>U42-G47</f>
        <v>0</v>
      </c>
      <c r="X42" s="17">
        <f>FOFA!Q42</f>
        <v>0</v>
      </c>
      <c r="Y42" s="17">
        <f>FOFA!R42</f>
        <v>196.789</v>
      </c>
      <c r="Z42" s="41">
        <f>X42-G48</f>
        <v>0</v>
      </c>
      <c r="AA42" s="17">
        <f>FOFA!S42</f>
        <v>0</v>
      </c>
      <c r="AB42" s="17">
        <f>FOFA!T42</f>
        <v>0</v>
      </c>
      <c r="AC42" s="41">
        <f>AA42-G49</f>
        <v>0</v>
      </c>
      <c r="AD42" s="22">
        <f>FOFA!U42</f>
        <v>0</v>
      </c>
      <c r="AE42" s="22">
        <f>FOFA!V42</f>
        <v>787.313</v>
      </c>
      <c r="AF42" s="41">
        <f>AD42-G50</f>
        <v>0</v>
      </c>
      <c r="AG42" s="23">
        <f>FOFA!W42</f>
        <v>0</v>
      </c>
      <c r="AH42" s="23">
        <f>FOFA!X42</f>
        <v>0</v>
      </c>
      <c r="AI42" s="42">
        <f>AG42-G51</f>
        <v>0</v>
      </c>
      <c r="AJ42" s="18">
        <f t="shared" si="4"/>
        <v>-785.4069999999996</v>
      </c>
      <c r="AK42" s="18">
        <f t="shared" si="5"/>
        <v>947.9630000000011</v>
      </c>
    </row>
    <row r="43" spans="1:37" ht="13.5" customHeight="1">
      <c r="A43" s="3"/>
      <c r="B43" s="25" t="s">
        <v>48</v>
      </c>
      <c r="C43" s="21">
        <f>FOFA!C43</f>
        <v>-8212.961999999998</v>
      </c>
      <c r="D43" s="21">
        <f>FOFA!D43</f>
        <v>0</v>
      </c>
      <c r="E43" s="40">
        <f>C43-J41</f>
        <v>0</v>
      </c>
      <c r="F43" s="21">
        <f>FOFA!E43</f>
        <v>2637.702</v>
      </c>
      <c r="G43" s="21">
        <f>FOFA!F43</f>
        <v>0</v>
      </c>
      <c r="H43" s="41">
        <f>F43-J42</f>
        <v>0</v>
      </c>
      <c r="I43" s="17">
        <f>FOFA!G43</f>
        <v>1.903</v>
      </c>
      <c r="J43" s="17">
        <f>FOFA!H43</f>
        <v>0</v>
      </c>
      <c r="K43" s="71">
        <f>I43-J43</f>
        <v>1.903</v>
      </c>
      <c r="L43" s="17">
        <f>FOFA!I43</f>
        <v>0</v>
      </c>
      <c r="M43" s="17">
        <f>FOFA!J43</f>
        <v>0</v>
      </c>
      <c r="N43" s="41">
        <f>L43-J44</f>
        <v>0</v>
      </c>
      <c r="O43" s="17">
        <f>FOFA!K43</f>
        <v>-43.67</v>
      </c>
      <c r="P43" s="17">
        <f>FOFA!L43</f>
        <v>0</v>
      </c>
      <c r="Q43" s="41">
        <f>O43-J45</f>
        <v>0</v>
      </c>
      <c r="R43" s="17">
        <f>FOFA!M43</f>
        <v>0</v>
      </c>
      <c r="S43" s="17">
        <f>FOFA!N43</f>
        <v>-0.049</v>
      </c>
      <c r="T43" s="41">
        <f>R43-J46</f>
        <v>0</v>
      </c>
      <c r="U43" s="17">
        <f>FOFA!O43</f>
        <v>0</v>
      </c>
      <c r="V43" s="17">
        <f>FOFA!P43</f>
        <v>-5.679</v>
      </c>
      <c r="W43" s="41">
        <f>U43-J47</f>
        <v>0</v>
      </c>
      <c r="X43" s="17">
        <f>FOFA!Q43</f>
        <v>0</v>
      </c>
      <c r="Y43" s="17">
        <f>FOFA!R43</f>
        <v>0</v>
      </c>
      <c r="Z43" s="41">
        <f>X43-K48</f>
        <v>0</v>
      </c>
      <c r="AA43" s="17">
        <f>FOFA!S43</f>
        <v>0</v>
      </c>
      <c r="AB43" s="17">
        <f>FOFA!T43</f>
        <v>0</v>
      </c>
      <c r="AC43" s="41">
        <f>AA43-J49</f>
        <v>0</v>
      </c>
      <c r="AD43" s="22">
        <f>FOFA!U43</f>
        <v>0</v>
      </c>
      <c r="AE43" s="22">
        <f>FOFA!V43</f>
        <v>-59</v>
      </c>
      <c r="AF43" s="41">
        <f>AD43-J50</f>
        <v>0</v>
      </c>
      <c r="AG43" s="23">
        <f>FOFA!W43</f>
        <v>0</v>
      </c>
      <c r="AH43" s="23">
        <f>FOFA!X43</f>
        <v>0</v>
      </c>
      <c r="AI43" s="42">
        <f>AG43-J51</f>
        <v>0</v>
      </c>
      <c r="AJ43" s="18">
        <f t="shared" si="4"/>
        <v>-5617.026999999997</v>
      </c>
      <c r="AK43" s="18">
        <f t="shared" si="5"/>
        <v>-64.72800000000001</v>
      </c>
    </row>
    <row r="44" spans="1:37" ht="13.5" customHeight="1">
      <c r="A44" s="3"/>
      <c r="B44" s="25" t="s">
        <v>49</v>
      </c>
      <c r="C44" s="21">
        <f>FOFA!C44</f>
        <v>2303.4470000000006</v>
      </c>
      <c r="D44" s="21">
        <f>FOFA!D44</f>
        <v>0</v>
      </c>
      <c r="E44" s="40">
        <f>C44-M41</f>
        <v>0</v>
      </c>
      <c r="F44" s="21">
        <f>FOFA!E44</f>
        <v>507.648</v>
      </c>
      <c r="G44" s="21">
        <f>FOFA!F44</f>
        <v>0</v>
      </c>
      <c r="H44" s="41">
        <f>F44-M42</f>
        <v>507.648</v>
      </c>
      <c r="I44" s="17">
        <f>FOFA!G44</f>
        <v>0</v>
      </c>
      <c r="J44" s="17">
        <f>FOFA!H44</f>
        <v>0</v>
      </c>
      <c r="K44" s="41">
        <f>I44-M43</f>
        <v>0</v>
      </c>
      <c r="L44" s="17">
        <f>FOFA!I44</f>
        <v>0</v>
      </c>
      <c r="M44" s="17">
        <f>FOFA!J44</f>
        <v>0</v>
      </c>
      <c r="N44" s="71">
        <f>L44-M44</f>
        <v>0</v>
      </c>
      <c r="O44" s="17">
        <f>FOFA!K44</f>
        <v>13.162</v>
      </c>
      <c r="P44" s="17">
        <f>FOFA!L44</f>
        <v>0</v>
      </c>
      <c r="Q44" s="41">
        <f>O44-M45</f>
        <v>13.162</v>
      </c>
      <c r="R44" s="17">
        <f>FOFA!M44</f>
        <v>0</v>
      </c>
      <c r="S44" s="17">
        <f>FOFA!N44</f>
        <v>0</v>
      </c>
      <c r="T44" s="41">
        <f>R44-M46</f>
        <v>0</v>
      </c>
      <c r="U44" s="17">
        <f>FOFA!O44</f>
        <v>0</v>
      </c>
      <c r="V44" s="17">
        <f>FOFA!P44</f>
        <v>0</v>
      </c>
      <c r="W44" s="41">
        <f>U44-M47</f>
        <v>0</v>
      </c>
      <c r="X44" s="17">
        <f>FOFA!Q44</f>
        <v>0</v>
      </c>
      <c r="Y44" s="17">
        <f>FOFA!R44</f>
        <v>0</v>
      </c>
      <c r="Z44" s="41">
        <f>X44-N48</f>
        <v>0</v>
      </c>
      <c r="AA44" s="17">
        <f>FOFA!S44</f>
        <v>0</v>
      </c>
      <c r="AB44" s="17">
        <f>FOFA!T44</f>
        <v>0</v>
      </c>
      <c r="AC44" s="41">
        <f>AA44-M49</f>
        <v>0</v>
      </c>
      <c r="AD44" s="22">
        <f>FOFA!U44</f>
        <v>0</v>
      </c>
      <c r="AE44" s="22">
        <f>FOFA!V44</f>
        <v>109.68900000000008</v>
      </c>
      <c r="AF44" s="41">
        <f>AD44-M50</f>
        <v>0</v>
      </c>
      <c r="AG44" s="23">
        <f>FOFA!W44</f>
        <v>0</v>
      </c>
      <c r="AH44" s="23">
        <f>FOFA!X44</f>
        <v>0</v>
      </c>
      <c r="AI44" s="42">
        <f>AG44-M51</f>
        <v>0</v>
      </c>
      <c r="AJ44" s="18">
        <f t="shared" si="4"/>
        <v>2824.2570000000005</v>
      </c>
      <c r="AK44" s="18">
        <f t="shared" si="5"/>
        <v>109.68900000000008</v>
      </c>
    </row>
    <row r="45" spans="1:37" ht="13.5" customHeight="1">
      <c r="A45" s="3"/>
      <c r="B45" s="25" t="s">
        <v>50</v>
      </c>
      <c r="C45" s="21">
        <f>FOFA!C45</f>
        <v>0</v>
      </c>
      <c r="D45" s="21">
        <f>FOFA!D45</f>
        <v>-211217.421</v>
      </c>
      <c r="E45" s="40">
        <f>C45-P41</f>
        <v>0</v>
      </c>
      <c r="F45" s="21">
        <f>FOFA!E45</f>
        <v>0</v>
      </c>
      <c r="G45" s="21">
        <f>FOFA!F45</f>
        <v>-13.484</v>
      </c>
      <c r="H45" s="41">
        <f>F45-P42</f>
        <v>0</v>
      </c>
      <c r="I45" s="17">
        <f>FOFA!G45</f>
        <v>0</v>
      </c>
      <c r="J45" s="17">
        <f>FOFA!H45</f>
        <v>-43.67</v>
      </c>
      <c r="K45" s="41">
        <f>I45-P43</f>
        <v>0</v>
      </c>
      <c r="L45" s="17">
        <f>FOFA!I45</f>
        <v>0</v>
      </c>
      <c r="M45" s="17">
        <f>FOFA!J45</f>
        <v>0</v>
      </c>
      <c r="N45" s="41">
        <f>L45-P44</f>
        <v>0</v>
      </c>
      <c r="O45" s="17">
        <f>FOFA!K45</f>
        <v>0</v>
      </c>
      <c r="P45" s="17">
        <f>FOFA!L45</f>
        <v>0</v>
      </c>
      <c r="Q45" s="71">
        <f>O45-P45</f>
        <v>0</v>
      </c>
      <c r="R45" s="17">
        <f>FOFA!M45</f>
        <v>0</v>
      </c>
      <c r="S45" s="17">
        <f>FOFA!N45</f>
        <v>0</v>
      </c>
      <c r="T45" s="41">
        <f>R45-P46</f>
        <v>0</v>
      </c>
      <c r="U45" s="17">
        <f>FOFA!O45</f>
        <v>0</v>
      </c>
      <c r="V45" s="17">
        <f>FOFA!P45</f>
        <v>0</v>
      </c>
      <c r="W45" s="41">
        <f>U45-P47</f>
        <v>0</v>
      </c>
      <c r="X45" s="17">
        <f>FOFA!Q45</f>
        <v>0</v>
      </c>
      <c r="Y45" s="17">
        <f>FOFA!R45</f>
        <v>0</v>
      </c>
      <c r="Z45" s="41">
        <f>X45-P48</f>
        <v>0</v>
      </c>
      <c r="AA45" s="17">
        <f>FOFA!S45</f>
        <v>0</v>
      </c>
      <c r="AB45" s="17">
        <f>FOFA!T45</f>
        <v>43.691</v>
      </c>
      <c r="AC45" s="41">
        <f>AA45-P49</f>
        <v>0</v>
      </c>
      <c r="AD45" s="22">
        <f>FOFA!U45</f>
        <v>0</v>
      </c>
      <c r="AE45" s="22">
        <f>FOFA!V45</f>
        <v>0</v>
      </c>
      <c r="AF45" s="41">
        <f>AD45-P50</f>
        <v>0</v>
      </c>
      <c r="AG45" s="23">
        <f>FOFA!W45</f>
        <v>0</v>
      </c>
      <c r="AH45" s="23">
        <f>FOFA!X45</f>
        <v>0</v>
      </c>
      <c r="AI45" s="42">
        <f>AG45-P51</f>
        <v>0</v>
      </c>
      <c r="AJ45" s="18">
        <f t="shared" si="4"/>
        <v>0</v>
      </c>
      <c r="AK45" s="18">
        <f t="shared" si="5"/>
        <v>-211230.88400000002</v>
      </c>
    </row>
    <row r="46" spans="1:37" ht="13.5" customHeight="1">
      <c r="A46" s="3"/>
      <c r="B46" s="25" t="s">
        <v>51</v>
      </c>
      <c r="C46" s="21">
        <f>FOFA!C46</f>
        <v>-25410.171000000002</v>
      </c>
      <c r="D46" s="21">
        <f>FOFA!D46</f>
        <v>22.523</v>
      </c>
      <c r="E46" s="40">
        <f>C46-S41</f>
        <v>0</v>
      </c>
      <c r="F46" s="21">
        <f>FOFA!E46</f>
        <v>2209.78</v>
      </c>
      <c r="G46" s="21">
        <f>FOFA!F46</f>
        <v>0</v>
      </c>
      <c r="H46" s="41">
        <f>F46-S42</f>
        <v>0</v>
      </c>
      <c r="I46" s="17">
        <f>FOFA!G46</f>
        <v>54.447</v>
      </c>
      <c r="J46" s="17">
        <f>FOFA!H46</f>
        <v>0</v>
      </c>
      <c r="K46" s="41">
        <f>I46-S43</f>
        <v>54.496</v>
      </c>
      <c r="L46" s="17">
        <f>FOFA!I46</f>
        <v>0</v>
      </c>
      <c r="M46" s="17">
        <f>FOFA!J46</f>
        <v>0</v>
      </c>
      <c r="N46" s="41">
        <f>L46-S44</f>
        <v>0</v>
      </c>
      <c r="O46" s="17">
        <f>FOFA!K46</f>
        <v>0</v>
      </c>
      <c r="P46" s="17">
        <f>FOFA!L46</f>
        <v>0</v>
      </c>
      <c r="Q46" s="41">
        <f>O46-S45</f>
        <v>0</v>
      </c>
      <c r="R46" s="17">
        <f>FOFA!M46</f>
        <v>3342.0800000000004</v>
      </c>
      <c r="S46" s="17">
        <f>FOFA!N46</f>
        <v>257.6</v>
      </c>
      <c r="T46" s="71">
        <f>R46-S46</f>
        <v>3084.4800000000005</v>
      </c>
      <c r="U46" s="17">
        <f>FOFA!O46</f>
        <v>7718.493</v>
      </c>
      <c r="V46" s="17">
        <f>FOFA!P46</f>
        <v>-218.077</v>
      </c>
      <c r="W46" s="41">
        <f>U46-S47</f>
        <v>0</v>
      </c>
      <c r="X46" s="17">
        <f>FOFA!Q46</f>
        <v>0</v>
      </c>
      <c r="Y46" s="17">
        <f>FOFA!R46</f>
        <v>0</v>
      </c>
      <c r="Z46" s="41">
        <f>X46-S48</f>
        <v>0</v>
      </c>
      <c r="AA46" s="17">
        <f>FOFA!S46</f>
        <v>0</v>
      </c>
      <c r="AB46" s="17">
        <f>FOFA!T46</f>
        <v>0</v>
      </c>
      <c r="AC46" s="41">
        <f>AA46-S49</f>
        <v>0</v>
      </c>
      <c r="AD46" s="22">
        <f>FOFA!U46</f>
        <v>0</v>
      </c>
      <c r="AE46" s="22">
        <f>FOFA!V46</f>
        <v>-7992.320000000001</v>
      </c>
      <c r="AF46" s="41">
        <f>AD46-S50</f>
        <v>0</v>
      </c>
      <c r="AG46" s="23">
        <f>FOFA!W46</f>
        <v>0</v>
      </c>
      <c r="AH46" s="23">
        <f>FOFA!X46</f>
        <v>0</v>
      </c>
      <c r="AI46" s="42">
        <f>AG46-S51</f>
        <v>0</v>
      </c>
      <c r="AJ46" s="18">
        <f t="shared" si="4"/>
        <v>-12085.371000000003</v>
      </c>
      <c r="AK46" s="18">
        <f t="shared" si="5"/>
        <v>-7930.274</v>
      </c>
    </row>
    <row r="47" spans="1:37" ht="13.5" customHeight="1">
      <c r="A47" s="3"/>
      <c r="B47" s="25" t="s">
        <v>52</v>
      </c>
      <c r="C47" s="21">
        <f>FOFA!C47</f>
        <v>-12860.256000000001</v>
      </c>
      <c r="D47" s="21">
        <f>FOFA!D47</f>
        <v>0</v>
      </c>
      <c r="E47" s="40">
        <f>C47-V41</f>
        <v>0</v>
      </c>
      <c r="F47" s="21">
        <f>FOFA!E47</f>
        <v>2509.345</v>
      </c>
      <c r="G47" s="21">
        <f>FOFA!F47</f>
        <v>0</v>
      </c>
      <c r="H47" s="41">
        <f>F47-V42</f>
        <v>2532.8689999999997</v>
      </c>
      <c r="I47" s="17">
        <f>FOFA!G47</f>
        <v>-0.861</v>
      </c>
      <c r="J47" s="17">
        <f>FOFA!H47</f>
        <v>0</v>
      </c>
      <c r="K47" s="41">
        <f>I47-V43</f>
        <v>4.8180000000000005</v>
      </c>
      <c r="L47" s="17">
        <f>FOFA!I47</f>
        <v>0</v>
      </c>
      <c r="M47" s="17">
        <f>FOFA!J47</f>
        <v>0</v>
      </c>
      <c r="N47" s="41">
        <f>L47-V44</f>
        <v>0</v>
      </c>
      <c r="O47" s="17">
        <f>FOFA!K47</f>
        <v>0</v>
      </c>
      <c r="P47" s="17">
        <f>FOFA!L47</f>
        <v>0</v>
      </c>
      <c r="Q47" s="41">
        <f>O47-V45</f>
        <v>0</v>
      </c>
      <c r="R47" s="17">
        <f>FOFA!M47</f>
        <v>-218.077</v>
      </c>
      <c r="S47" s="17">
        <f>FOFA!N47</f>
        <v>7718.493</v>
      </c>
      <c r="T47" s="41">
        <f>R47-V46</f>
        <v>0</v>
      </c>
      <c r="U47" s="17">
        <f>FOFA!O47</f>
        <v>4.579</v>
      </c>
      <c r="V47" s="17">
        <f>FOFA!P47</f>
        <v>-20.214</v>
      </c>
      <c r="W47" s="71">
        <f>U47-V47</f>
        <v>24.793</v>
      </c>
      <c r="X47" s="17">
        <f>FOFA!Q47</f>
        <v>-34.301</v>
      </c>
      <c r="Y47" s="17">
        <f>FOFA!R47</f>
        <v>0</v>
      </c>
      <c r="Z47" s="41">
        <f>X47-V48</f>
        <v>0</v>
      </c>
      <c r="AA47" s="17">
        <f>FOFA!S47</f>
        <v>9166.558</v>
      </c>
      <c r="AB47" s="17">
        <f>FOFA!T47</f>
        <v>-4</v>
      </c>
      <c r="AC47" s="41">
        <f>AA47-V49</f>
        <v>0</v>
      </c>
      <c r="AD47" s="22">
        <f>FOFA!U47</f>
        <v>0</v>
      </c>
      <c r="AE47" s="22">
        <f>FOFA!V47</f>
        <v>25736.177999999996</v>
      </c>
      <c r="AF47" s="41">
        <f>AD47-V50</f>
        <v>0</v>
      </c>
      <c r="AG47" s="23">
        <f>FOFA!W47</f>
        <v>0</v>
      </c>
      <c r="AH47" s="23">
        <f>FOFA!X47</f>
        <v>0</v>
      </c>
      <c r="AI47" s="42">
        <f>AG47-V51</f>
        <v>0</v>
      </c>
      <c r="AJ47" s="18">
        <f t="shared" si="4"/>
        <v>-1433.0130000000015</v>
      </c>
      <c r="AK47" s="18">
        <f t="shared" si="5"/>
        <v>33430.456999999995</v>
      </c>
    </row>
    <row r="48" spans="1:37" ht="13.5" customHeight="1">
      <c r="A48" s="3"/>
      <c r="B48" s="25" t="s">
        <v>53</v>
      </c>
      <c r="C48" s="21">
        <f>FOFA!C48</f>
        <v>29906.893000000004</v>
      </c>
      <c r="D48" s="21">
        <f>FOFA!D48</f>
        <v>0</v>
      </c>
      <c r="E48" s="40">
        <f>C48-Y41</f>
        <v>0</v>
      </c>
      <c r="F48" s="21">
        <f>FOFA!E48</f>
        <v>196.789</v>
      </c>
      <c r="G48" s="21">
        <f>FOFA!F48</f>
        <v>0</v>
      </c>
      <c r="H48" s="41">
        <f>F48-Y42</f>
        <v>0</v>
      </c>
      <c r="I48" s="17">
        <f>FOFA!G48</f>
        <v>0</v>
      </c>
      <c r="J48" s="17">
        <f>FOFA!H48</f>
        <v>0</v>
      </c>
      <c r="K48" s="41">
        <f>I48-Y43</f>
        <v>0</v>
      </c>
      <c r="L48" s="17">
        <f>FOFA!I48</f>
        <v>0</v>
      </c>
      <c r="M48" s="17">
        <f>FOFA!J48</f>
        <v>0</v>
      </c>
      <c r="N48" s="41">
        <f>L48-Y44</f>
        <v>0</v>
      </c>
      <c r="O48" s="17">
        <f>FOFA!K48</f>
        <v>0</v>
      </c>
      <c r="P48" s="17">
        <f>FOFA!L48</f>
        <v>0</v>
      </c>
      <c r="Q48" s="41">
        <f>O48-Y45</f>
        <v>0</v>
      </c>
      <c r="R48" s="17">
        <f>FOFA!M48</f>
        <v>0</v>
      </c>
      <c r="S48" s="17">
        <f>FOFA!N48</f>
        <v>0</v>
      </c>
      <c r="T48" s="41">
        <f>R48-Y46</f>
        <v>0</v>
      </c>
      <c r="U48" s="17">
        <f>FOFA!O48</f>
        <v>56.544</v>
      </c>
      <c r="V48" s="17">
        <f>FOFA!P48</f>
        <v>-34.301</v>
      </c>
      <c r="W48" s="41">
        <f>U48-Y47</f>
        <v>56.544</v>
      </c>
      <c r="X48" s="17">
        <f>FOFA!Q48</f>
        <v>0</v>
      </c>
      <c r="Y48" s="17">
        <f>FOFA!R48</f>
        <v>0</v>
      </c>
      <c r="Z48" s="71">
        <f>X48-Y48</f>
        <v>0</v>
      </c>
      <c r="AA48" s="17">
        <f>FOFA!S48</f>
        <v>0</v>
      </c>
      <c r="AB48" s="17">
        <f>FOFA!T48</f>
        <v>0</v>
      </c>
      <c r="AC48" s="41">
        <f>AA48-Y49</f>
        <v>0</v>
      </c>
      <c r="AD48" s="22">
        <f>FOFA!U48</f>
        <v>0</v>
      </c>
      <c r="AE48" s="22">
        <f>FOFA!V48</f>
        <v>0</v>
      </c>
      <c r="AF48" s="41">
        <f>AD48-Y50</f>
        <v>0</v>
      </c>
      <c r="AG48" s="23">
        <f>FOFA!W48</f>
        <v>0</v>
      </c>
      <c r="AH48" s="23">
        <f>FOFA!X48</f>
        <v>0</v>
      </c>
      <c r="AI48" s="42">
        <f>AG48-Y51</f>
        <v>0</v>
      </c>
      <c r="AJ48" s="18">
        <f t="shared" si="4"/>
        <v>30160.226000000006</v>
      </c>
      <c r="AK48" s="18">
        <f t="shared" si="5"/>
        <v>-34.301</v>
      </c>
    </row>
    <row r="49" spans="1:37" ht="13.5" customHeight="1">
      <c r="A49" s="3"/>
      <c r="B49" s="25" t="s">
        <v>54</v>
      </c>
      <c r="C49" s="21">
        <f>FOFA!C49</f>
        <v>6037.386</v>
      </c>
      <c r="D49" s="21">
        <f>FOFA!D49</f>
        <v>-911.493</v>
      </c>
      <c r="E49" s="40">
        <f>C49-AB41</f>
        <v>0</v>
      </c>
      <c r="F49" s="21">
        <f>FOFA!E49</f>
        <v>0</v>
      </c>
      <c r="G49" s="21">
        <f>FOFA!F49</f>
        <v>0</v>
      </c>
      <c r="H49" s="41">
        <f>F49-AB42</f>
        <v>0</v>
      </c>
      <c r="I49" s="17">
        <f>FOFA!G49</f>
        <v>0</v>
      </c>
      <c r="J49" s="17">
        <f>FOFA!H49</f>
        <v>0</v>
      </c>
      <c r="K49" s="41">
        <f>I49-AB43</f>
        <v>0</v>
      </c>
      <c r="L49" s="17">
        <f>FOFA!I49</f>
        <v>0</v>
      </c>
      <c r="M49" s="17">
        <f>FOFA!J49</f>
        <v>0</v>
      </c>
      <c r="N49" s="41">
        <f>L49-AB44</f>
        <v>0</v>
      </c>
      <c r="O49" s="17">
        <f>FOFA!K49</f>
        <v>43.691</v>
      </c>
      <c r="P49" s="17">
        <f>FOFA!L49</f>
        <v>0</v>
      </c>
      <c r="Q49" s="41">
        <f>O49-AB45</f>
        <v>0</v>
      </c>
      <c r="R49" s="17">
        <f>FOFA!M49</f>
        <v>0</v>
      </c>
      <c r="S49" s="17">
        <f>FOFA!N49</f>
        <v>0</v>
      </c>
      <c r="T49" s="41">
        <f>R49-AB46</f>
        <v>0</v>
      </c>
      <c r="U49" s="17">
        <f>FOFA!O49</f>
        <v>0</v>
      </c>
      <c r="V49" s="17">
        <f>FOFA!P49</f>
        <v>9166.558</v>
      </c>
      <c r="W49" s="41">
        <f>U49-AB47</f>
        <v>4</v>
      </c>
      <c r="X49" s="17">
        <f>FOFA!Q49</f>
        <v>0</v>
      </c>
      <c r="Y49" s="17">
        <f>FOFA!R49</f>
        <v>0</v>
      </c>
      <c r="Z49" s="41">
        <f>X49-AB48</f>
        <v>0</v>
      </c>
      <c r="AA49" s="17">
        <f>FOFA!S49</f>
        <v>0</v>
      </c>
      <c r="AB49" s="17">
        <f>FOFA!T49</f>
        <v>0</v>
      </c>
      <c r="AC49" s="71">
        <f>AA49-AB49</f>
        <v>0</v>
      </c>
      <c r="AD49" s="22">
        <f>FOFA!U49</f>
        <v>0</v>
      </c>
      <c r="AE49" s="22">
        <f>FOFA!V49</f>
        <v>28739</v>
      </c>
      <c r="AF49" s="41">
        <f>AD49-AB50</f>
        <v>0</v>
      </c>
      <c r="AG49" s="23">
        <f>FOFA!W49</f>
        <v>0</v>
      </c>
      <c r="AH49" s="23">
        <f>FOFA!X49</f>
        <v>0</v>
      </c>
      <c r="AI49" s="42">
        <f>AG49-AB51</f>
        <v>0</v>
      </c>
      <c r="AJ49" s="18">
        <f t="shared" si="4"/>
        <v>6081.077</v>
      </c>
      <c r="AK49" s="18">
        <f t="shared" si="5"/>
        <v>36994.065</v>
      </c>
    </row>
    <row r="50" spans="1:37" ht="13.5" customHeight="1">
      <c r="A50" s="3"/>
      <c r="B50" s="25" t="s">
        <v>55</v>
      </c>
      <c r="C50" s="21">
        <f>FOFA!C50</f>
        <v>135311.66</v>
      </c>
      <c r="D50" s="21">
        <f>FOFA!D50</f>
        <v>0</v>
      </c>
      <c r="E50" s="40">
        <f>C50-AE41</f>
        <v>0</v>
      </c>
      <c r="F50" s="21">
        <f>FOFA!E50</f>
        <v>787.313</v>
      </c>
      <c r="G50" s="21">
        <f>FOFA!F50</f>
        <v>0</v>
      </c>
      <c r="H50" s="41">
        <f>F50-AE42</f>
        <v>0</v>
      </c>
      <c r="I50" s="17">
        <f>FOFA!G50</f>
        <v>-59</v>
      </c>
      <c r="J50" s="17">
        <f>FOFA!H50</f>
        <v>0</v>
      </c>
      <c r="K50" s="41">
        <f>I50-AE43</f>
        <v>0</v>
      </c>
      <c r="L50" s="17">
        <f>FOFA!I50</f>
        <v>109.68900000000008</v>
      </c>
      <c r="M50" s="17">
        <f>FOFA!J50</f>
        <v>0</v>
      </c>
      <c r="N50" s="41">
        <f>L50-AE44</f>
        <v>0</v>
      </c>
      <c r="O50" s="17">
        <f>FOFA!K50</f>
        <v>-216.12599999999998</v>
      </c>
      <c r="P50" s="17">
        <f>FOFA!L50</f>
        <v>0</v>
      </c>
      <c r="Q50" s="41">
        <f>O50-AE45</f>
        <v>-216.12599999999998</v>
      </c>
      <c r="R50" s="17">
        <f>FOFA!M50</f>
        <v>-7992.320000000001</v>
      </c>
      <c r="S50" s="17">
        <f>FOFA!N50</f>
        <v>0</v>
      </c>
      <c r="T50" s="41">
        <f>R50-AE46</f>
        <v>0</v>
      </c>
      <c r="U50" s="17">
        <f>FOFA!O50</f>
        <v>25736.177999999996</v>
      </c>
      <c r="V50" s="17">
        <f>FOFA!P50</f>
        <v>0</v>
      </c>
      <c r="W50" s="41">
        <f>U50-AE47</f>
        <v>0</v>
      </c>
      <c r="X50" s="17">
        <f>FOFA!Q50</f>
        <v>202</v>
      </c>
      <c r="Y50" s="17">
        <f>FOFA!R50</f>
        <v>0</v>
      </c>
      <c r="Z50" s="41">
        <f>X50-AE48</f>
        <v>202</v>
      </c>
      <c r="AA50" s="17">
        <f>FOFA!S50</f>
        <v>28739</v>
      </c>
      <c r="AB50" s="17">
        <f>FOFA!T50</f>
        <v>0</v>
      </c>
      <c r="AC50" s="41">
        <f>AA50-AE49</f>
        <v>0</v>
      </c>
      <c r="AD50" s="22">
        <f>FOFA!U50</f>
        <v>0</v>
      </c>
      <c r="AE50" s="22">
        <f>FOFA!V50</f>
        <v>0</v>
      </c>
      <c r="AF50" s="71">
        <f>AD50-AE50</f>
        <v>0</v>
      </c>
      <c r="AG50" s="23">
        <f>FOFA!W50</f>
        <v>0</v>
      </c>
      <c r="AH50" s="23">
        <f>FOFA!X50</f>
        <v>0</v>
      </c>
      <c r="AI50" s="42">
        <f>AG50-AE51</f>
        <v>0</v>
      </c>
      <c r="AJ50" s="18">
        <f t="shared" si="4"/>
        <v>182618.394</v>
      </c>
      <c r="AK50" s="18">
        <f t="shared" si="5"/>
        <v>0</v>
      </c>
    </row>
    <row r="51" spans="1:37" ht="13.5" customHeight="1">
      <c r="A51" s="3"/>
      <c r="B51" s="25" t="s">
        <v>56</v>
      </c>
      <c r="C51" s="21">
        <f>FOFA!C51</f>
        <v>4738.552</v>
      </c>
      <c r="D51" s="21">
        <f>FOFA!D51</f>
        <v>959.077</v>
      </c>
      <c r="E51" s="40">
        <f>C51-AH41</f>
        <v>-52063.448000000004</v>
      </c>
      <c r="F51" s="21">
        <f>FOFA!E51</f>
        <v>0</v>
      </c>
      <c r="G51" s="21">
        <f>FOFA!F51</f>
        <v>0</v>
      </c>
      <c r="H51" s="41">
        <f>F51-AH42</f>
        <v>0</v>
      </c>
      <c r="I51" s="17">
        <f>FOFA!G51</f>
        <v>0</v>
      </c>
      <c r="J51" s="17">
        <f>FOFA!H51</f>
        <v>0</v>
      </c>
      <c r="K51" s="41">
        <f>I51-AH43</f>
        <v>0</v>
      </c>
      <c r="L51" s="17">
        <f>FOFA!I51</f>
        <v>0</v>
      </c>
      <c r="M51" s="17">
        <f>FOFA!J51</f>
        <v>0</v>
      </c>
      <c r="N51" s="41">
        <f>L51-AH44</f>
        <v>0</v>
      </c>
      <c r="O51" s="17">
        <f>FOFA!K51</f>
        <v>9398.41</v>
      </c>
      <c r="P51" s="17">
        <f>FOFA!L51</f>
        <v>0</v>
      </c>
      <c r="Q51" s="41">
        <f>O51-AH45</f>
        <v>9398.41</v>
      </c>
      <c r="R51" s="17">
        <f>FOFA!M51</f>
        <v>0</v>
      </c>
      <c r="S51" s="17">
        <f>FOFA!N51</f>
        <v>0</v>
      </c>
      <c r="T51" s="41">
        <f>R51-AH46</f>
        <v>0</v>
      </c>
      <c r="U51" s="17">
        <f>FOFA!O51</f>
        <v>0</v>
      </c>
      <c r="V51" s="17">
        <f>FOFA!P51</f>
        <v>0</v>
      </c>
      <c r="W51" s="41">
        <f>U51-AH47</f>
        <v>0</v>
      </c>
      <c r="X51" s="17">
        <f>FOFA!Q51</f>
        <v>0</v>
      </c>
      <c r="Y51" s="17">
        <f>FOFA!R51</f>
        <v>0</v>
      </c>
      <c r="Z51" s="41">
        <f>X51-AH48</f>
        <v>0</v>
      </c>
      <c r="AA51" s="17">
        <f>FOFA!S51</f>
        <v>0</v>
      </c>
      <c r="AB51" s="17">
        <f>FOFA!T51</f>
        <v>0</v>
      </c>
      <c r="AC51" s="41">
        <f>AA51-AH49</f>
        <v>0</v>
      </c>
      <c r="AD51" s="22">
        <f>FOFA!U51</f>
        <v>0</v>
      </c>
      <c r="AE51" s="22">
        <f>FOFA!V51</f>
        <v>0</v>
      </c>
      <c r="AF51" s="41">
        <f>AD51-AH50</f>
        <v>0</v>
      </c>
      <c r="AG51" s="23">
        <f>FOFA!W51</f>
        <v>0</v>
      </c>
      <c r="AH51" s="23">
        <f>FOFA!X51</f>
        <v>0</v>
      </c>
      <c r="AI51" s="72">
        <f>AG51-AH51</f>
        <v>0</v>
      </c>
      <c r="AJ51" s="18">
        <f t="shared" si="4"/>
        <v>14136.962</v>
      </c>
      <c r="AK51" s="18">
        <f t="shared" si="5"/>
        <v>959.077</v>
      </c>
    </row>
    <row r="52" spans="1:37" s="14" customFormat="1" ht="13.5" customHeight="1">
      <c r="A52" s="13"/>
      <c r="B52" s="24" t="s">
        <v>20</v>
      </c>
      <c r="C52" s="21">
        <f>FOFA!C52</f>
        <v>21710.507613</v>
      </c>
      <c r="D52" s="21">
        <f>FOFA!D52</f>
        <v>-2174.2229999999963</v>
      </c>
      <c r="E52" s="48"/>
      <c r="F52" s="21">
        <f>FOFA!E52</f>
        <v>0</v>
      </c>
      <c r="G52" s="21">
        <f>FOFA!F52</f>
        <v>-47.218511</v>
      </c>
      <c r="H52" s="48"/>
      <c r="I52" s="15">
        <f>FOFA!G52</f>
        <v>-2.675</v>
      </c>
      <c r="J52" s="15">
        <f>FOFA!H52</f>
        <v>-2.2939999999999996</v>
      </c>
      <c r="K52" s="48"/>
      <c r="L52" s="17">
        <f>FOFA!I52</f>
        <v>0</v>
      </c>
      <c r="M52" s="17">
        <f>FOFA!J52</f>
        <v>0</v>
      </c>
      <c r="N52" s="48"/>
      <c r="O52" s="17">
        <f>FOFA!K52</f>
        <v>590.204</v>
      </c>
      <c r="P52" s="17">
        <f>FOFA!L52</f>
        <v>-3963.063</v>
      </c>
      <c r="Q52" s="48"/>
      <c r="R52" s="17">
        <f>FOFA!M52</f>
        <v>0</v>
      </c>
      <c r="S52" s="17">
        <f>FOFA!N52</f>
        <v>3964.994749000002</v>
      </c>
      <c r="T52" s="48"/>
      <c r="U52" s="17">
        <f>FOFA!O52</f>
        <v>0</v>
      </c>
      <c r="V52" s="17">
        <f>FOFA!P52</f>
        <v>13871.723</v>
      </c>
      <c r="W52" s="48"/>
      <c r="X52" s="17">
        <f>FOFA!Q52</f>
        <v>0</v>
      </c>
      <c r="Y52" s="17">
        <f>FOFA!R52</f>
        <v>47.571999999999996</v>
      </c>
      <c r="Z52" s="48"/>
      <c r="AA52" s="17">
        <f>FOFA!S52</f>
        <v>0</v>
      </c>
      <c r="AB52" s="17">
        <f>FOFA!T52</f>
        <v>3076.747</v>
      </c>
      <c r="AC52" s="48"/>
      <c r="AD52" s="22">
        <f>FOFA!U52</f>
        <v>0</v>
      </c>
      <c r="AE52" s="22">
        <f>FOFA!V52</f>
        <v>1963.315499</v>
      </c>
      <c r="AF52" s="48"/>
      <c r="AG52" s="18">
        <f>FOFA!W52</f>
        <v>0</v>
      </c>
      <c r="AH52" s="18">
        <f>FOFA!X52</f>
        <v>-35680</v>
      </c>
      <c r="AI52" s="48"/>
      <c r="AJ52" s="18">
        <f>SUM(AJ53:AJ63)</f>
        <v>22298.036613000004</v>
      </c>
      <c r="AK52" s="18">
        <f>SUM(AK53:AK63)</f>
        <v>-18942.44626299999</v>
      </c>
    </row>
    <row r="53" spans="1:37" ht="13.5" customHeight="1">
      <c r="A53" s="3"/>
      <c r="B53" s="25" t="s">
        <v>46</v>
      </c>
      <c r="C53" s="21">
        <f>FOFA!C53</f>
        <v>-1.983</v>
      </c>
      <c r="D53" s="21">
        <f>FOFA!D53</f>
        <v>1732.434</v>
      </c>
      <c r="E53" s="69">
        <f>C53-D53</f>
        <v>-1734.417</v>
      </c>
      <c r="F53" s="21">
        <f>FOFA!E53</f>
        <v>0</v>
      </c>
      <c r="G53" s="21">
        <f>FOFA!F53</f>
        <v>-48.349511</v>
      </c>
      <c r="H53" s="41">
        <f>F53-D54</f>
        <v>0</v>
      </c>
      <c r="I53" s="17">
        <f>FOFA!G53</f>
        <v>0</v>
      </c>
      <c r="J53" s="17">
        <f>FOFA!H53</f>
        <v>-2.2939999999999996</v>
      </c>
      <c r="K53" s="41">
        <f>I53-D55</f>
        <v>0</v>
      </c>
      <c r="L53" s="17">
        <f>FOFA!I53</f>
        <v>0</v>
      </c>
      <c r="M53" s="17">
        <f>FOFA!J53</f>
        <v>0</v>
      </c>
      <c r="N53" s="41">
        <f>L53-D56</f>
        <v>0</v>
      </c>
      <c r="O53" s="17">
        <f>FOFA!K53</f>
        <v>0</v>
      </c>
      <c r="P53" s="17">
        <f>FOFA!L53</f>
        <v>0</v>
      </c>
      <c r="Q53" s="41">
        <f>O53-D57</f>
        <v>14384.684999999994</v>
      </c>
      <c r="R53" s="17">
        <f>FOFA!M53</f>
        <v>0</v>
      </c>
      <c r="S53" s="17">
        <f>FOFA!N53</f>
        <v>3942.5947490000017</v>
      </c>
      <c r="T53" s="41">
        <f>R53-D58</f>
        <v>0</v>
      </c>
      <c r="U53" s="17">
        <f>FOFA!O53</f>
        <v>0</v>
      </c>
      <c r="V53" s="17">
        <f>FOFA!P53</f>
        <v>13871.723</v>
      </c>
      <c r="W53" s="41">
        <f>U53-D59</f>
        <v>0</v>
      </c>
      <c r="X53" s="17">
        <f>FOFA!Q53</f>
        <v>0</v>
      </c>
      <c r="Y53" s="17">
        <f>FOFA!R53</f>
        <v>47.571999999999996</v>
      </c>
      <c r="Z53" s="41">
        <f>X53-D60</f>
        <v>0</v>
      </c>
      <c r="AA53" s="17">
        <f>FOFA!S53</f>
        <v>0</v>
      </c>
      <c r="AB53" s="17">
        <f>FOFA!T53</f>
        <v>3076.747</v>
      </c>
      <c r="AC53" s="41">
        <f>AA53-D61</f>
        <v>0</v>
      </c>
      <c r="AD53" s="22">
        <f>FOFA!U53</f>
        <v>0</v>
      </c>
      <c r="AE53" s="22">
        <f>FOFA!V53</f>
        <v>1965.990499</v>
      </c>
      <c r="AF53" s="41">
        <f>AD53-D62</f>
        <v>0</v>
      </c>
      <c r="AG53" s="23">
        <f>FOFA!W53</f>
        <v>0</v>
      </c>
      <c r="AH53" s="23">
        <f>FOFA!X53</f>
        <v>-35600</v>
      </c>
      <c r="AI53" s="42">
        <f>AG53-D63</f>
        <v>-10478.027999999998</v>
      </c>
      <c r="AJ53" s="18">
        <f aca="true" t="shared" si="6" ref="AJ53:AJ63">C53+F53+I53+L53+O53++U53+X53+AA53+AD53+AG53+R53</f>
        <v>-1.983</v>
      </c>
      <c r="AK53" s="18">
        <f aca="true" t="shared" si="7" ref="AK53:AK63">D53+G53+J53+M53+P53+V53+Y53+AB53+AE53+AH53+S53</f>
        <v>-11013.582262999998</v>
      </c>
    </row>
    <row r="54" spans="1:37" ht="13.5" customHeight="1">
      <c r="A54" s="3"/>
      <c r="B54" s="25" t="s">
        <v>47</v>
      </c>
      <c r="C54" s="21">
        <f>FOFA!C54</f>
        <v>-48.349511</v>
      </c>
      <c r="D54" s="21">
        <f>FOFA!D54</f>
        <v>0</v>
      </c>
      <c r="E54" s="40">
        <f>C54-G53</f>
        <v>0</v>
      </c>
      <c r="F54" s="21">
        <f>FOFA!E54</f>
        <v>0</v>
      </c>
      <c r="G54" s="21">
        <f>FOFA!F54</f>
        <v>0</v>
      </c>
      <c r="H54" s="71">
        <f>F54-G54</f>
        <v>0</v>
      </c>
      <c r="I54" s="17">
        <f>FOFA!G54</f>
        <v>0</v>
      </c>
      <c r="J54" s="17">
        <f>FOFA!H54</f>
        <v>0</v>
      </c>
      <c r="K54" s="41">
        <f>I54-G55</f>
        <v>0</v>
      </c>
      <c r="L54" s="17">
        <f>FOFA!I54</f>
        <v>0</v>
      </c>
      <c r="M54" s="17">
        <f>FOFA!J54</f>
        <v>0</v>
      </c>
      <c r="N54" s="41">
        <f>L54-G56</f>
        <v>0</v>
      </c>
      <c r="O54" s="17">
        <f>FOFA!K54</f>
        <v>1.956</v>
      </c>
      <c r="P54" s="17">
        <f>FOFA!L54</f>
        <v>0</v>
      </c>
      <c r="Q54" s="41">
        <f>O54-G57</f>
        <v>0</v>
      </c>
      <c r="R54" s="17">
        <f>FOFA!M54</f>
        <v>0</v>
      </c>
      <c r="S54" s="17">
        <f>FOFA!N54</f>
        <v>0</v>
      </c>
      <c r="T54" s="41">
        <f>R54-G58</f>
        <v>0</v>
      </c>
      <c r="U54" s="17">
        <f>FOFA!O54</f>
        <v>0</v>
      </c>
      <c r="V54" s="17">
        <f>FOFA!P54</f>
        <v>0</v>
      </c>
      <c r="W54" s="41">
        <f>U54-G59</f>
        <v>0</v>
      </c>
      <c r="X54" s="17">
        <f>FOFA!Q54</f>
        <v>0</v>
      </c>
      <c r="Y54" s="17">
        <f>FOFA!R54</f>
        <v>0</v>
      </c>
      <c r="Z54" s="41">
        <f>X54-G60</f>
        <v>0</v>
      </c>
      <c r="AA54" s="17">
        <f>FOFA!S54</f>
        <v>0</v>
      </c>
      <c r="AB54" s="17">
        <f>FOFA!T54</f>
        <v>0</v>
      </c>
      <c r="AC54" s="41">
        <f>AA54-G61</f>
        <v>0</v>
      </c>
      <c r="AD54" s="22">
        <f>FOFA!U54</f>
        <v>0</v>
      </c>
      <c r="AE54" s="22">
        <f>FOFA!V54</f>
        <v>0</v>
      </c>
      <c r="AF54" s="41">
        <f>AD54-G62</f>
        <v>0</v>
      </c>
      <c r="AG54" s="23">
        <f>FOFA!W54</f>
        <v>0</v>
      </c>
      <c r="AH54" s="23">
        <f>FOFA!X54</f>
        <v>0</v>
      </c>
      <c r="AI54" s="42">
        <f>AG54-G63</f>
        <v>0.825</v>
      </c>
      <c r="AJ54" s="18">
        <f t="shared" si="6"/>
        <v>-46.393511</v>
      </c>
      <c r="AK54" s="18">
        <f t="shared" si="7"/>
        <v>0</v>
      </c>
    </row>
    <row r="55" spans="1:37" ht="13.5" customHeight="1">
      <c r="A55" s="3"/>
      <c r="B55" s="25" t="s">
        <v>48</v>
      </c>
      <c r="C55" s="21">
        <f>FOFA!C55</f>
        <v>-2.2939999999999996</v>
      </c>
      <c r="D55" s="21">
        <f>FOFA!D55</f>
        <v>0</v>
      </c>
      <c r="E55" s="40">
        <f>C55-J53</f>
        <v>0</v>
      </c>
      <c r="F55" s="21">
        <f>FOFA!E55</f>
        <v>0</v>
      </c>
      <c r="G55" s="21">
        <f>FOFA!F55</f>
        <v>0</v>
      </c>
      <c r="H55" s="41">
        <f>F55-J54</f>
        <v>0</v>
      </c>
      <c r="I55" s="17">
        <f>FOFA!G55</f>
        <v>0</v>
      </c>
      <c r="J55" s="17">
        <f>FOFA!H55</f>
        <v>0</v>
      </c>
      <c r="K55" s="71">
        <f>I55-J55</f>
        <v>0</v>
      </c>
      <c r="L55" s="17">
        <f>FOFA!I55</f>
        <v>0</v>
      </c>
      <c r="M55" s="17">
        <f>FOFA!J55</f>
        <v>0</v>
      </c>
      <c r="N55" s="41">
        <f>L55-J56</f>
        <v>0</v>
      </c>
      <c r="O55" s="17">
        <f>FOFA!K55</f>
        <v>0</v>
      </c>
      <c r="P55" s="17">
        <f>FOFA!L55</f>
        <v>0</v>
      </c>
      <c r="Q55" s="41">
        <f>O55-J57</f>
        <v>0</v>
      </c>
      <c r="R55" s="17">
        <f>FOFA!M55</f>
        <v>0</v>
      </c>
      <c r="S55" s="17">
        <f>FOFA!N55</f>
        <v>0</v>
      </c>
      <c r="T55" s="41">
        <f>R55-J58</f>
        <v>0</v>
      </c>
      <c r="U55" s="17">
        <f>FOFA!O55</f>
        <v>0</v>
      </c>
      <c r="V55" s="17">
        <f>FOFA!P55</f>
        <v>0</v>
      </c>
      <c r="W55" s="41">
        <f>U55-J59</f>
        <v>0</v>
      </c>
      <c r="X55" s="17">
        <f>FOFA!Q55</f>
        <v>0</v>
      </c>
      <c r="Y55" s="17">
        <f>FOFA!R55</f>
        <v>0</v>
      </c>
      <c r="Z55" s="41">
        <f>X55-K60</f>
        <v>0</v>
      </c>
      <c r="AA55" s="17">
        <f>FOFA!S55</f>
        <v>0</v>
      </c>
      <c r="AB55" s="17">
        <f>FOFA!T55</f>
        <v>0</v>
      </c>
      <c r="AC55" s="41">
        <f>AA55-J61</f>
        <v>0</v>
      </c>
      <c r="AD55" s="22">
        <f>FOFA!U55</f>
        <v>0</v>
      </c>
      <c r="AE55" s="22">
        <f>FOFA!V55</f>
        <v>-2.675</v>
      </c>
      <c r="AF55" s="41">
        <f>AD55-J62</f>
        <v>0</v>
      </c>
      <c r="AG55" s="23">
        <f>FOFA!W55</f>
        <v>0</v>
      </c>
      <c r="AH55" s="23">
        <f>FOFA!X55</f>
        <v>0</v>
      </c>
      <c r="AI55" s="42">
        <f>AG55-J63</f>
        <v>0</v>
      </c>
      <c r="AJ55" s="18">
        <f t="shared" si="6"/>
        <v>-2.2939999999999996</v>
      </c>
      <c r="AK55" s="18">
        <f t="shared" si="7"/>
        <v>-2.675</v>
      </c>
    </row>
    <row r="56" spans="1:37" ht="13.5" customHeight="1">
      <c r="A56" s="3"/>
      <c r="B56" s="25" t="s">
        <v>49</v>
      </c>
      <c r="C56" s="21">
        <f>FOFA!C56</f>
        <v>0</v>
      </c>
      <c r="D56" s="21">
        <f>FOFA!D56</f>
        <v>0</v>
      </c>
      <c r="E56" s="40">
        <f>C56-M53</f>
        <v>0</v>
      </c>
      <c r="F56" s="21">
        <f>FOFA!E56</f>
        <v>0</v>
      </c>
      <c r="G56" s="21">
        <f>FOFA!F56</f>
        <v>0</v>
      </c>
      <c r="H56" s="41">
        <f>F56-M54</f>
        <v>0</v>
      </c>
      <c r="I56" s="17">
        <f>FOFA!G56</f>
        <v>0</v>
      </c>
      <c r="J56" s="17">
        <f>FOFA!H56</f>
        <v>0</v>
      </c>
      <c r="K56" s="41">
        <f>I56-M55</f>
        <v>0</v>
      </c>
      <c r="L56" s="17">
        <f>FOFA!I56</f>
        <v>0</v>
      </c>
      <c r="M56" s="17">
        <f>FOFA!J56</f>
        <v>0</v>
      </c>
      <c r="N56" s="71">
        <f>L56-M56</f>
        <v>0</v>
      </c>
      <c r="O56" s="17">
        <f>FOFA!K56</f>
        <v>0</v>
      </c>
      <c r="P56" s="17">
        <f>FOFA!L56</f>
        <v>0</v>
      </c>
      <c r="Q56" s="41">
        <f>O56-M57</f>
        <v>0</v>
      </c>
      <c r="R56" s="17">
        <f>FOFA!M56</f>
        <v>0</v>
      </c>
      <c r="S56" s="17">
        <f>FOFA!N56</f>
        <v>0</v>
      </c>
      <c r="T56" s="41">
        <f>R56-M58</f>
        <v>0</v>
      </c>
      <c r="U56" s="17">
        <f>FOFA!O56</f>
        <v>0</v>
      </c>
      <c r="V56" s="17">
        <f>FOFA!P56</f>
        <v>0</v>
      </c>
      <c r="W56" s="41">
        <f>U56-M59</f>
        <v>0</v>
      </c>
      <c r="X56" s="17">
        <f>FOFA!Q56</f>
        <v>0</v>
      </c>
      <c r="Y56" s="17">
        <f>FOFA!R56</f>
        <v>0</v>
      </c>
      <c r="Z56" s="41">
        <f>X56-N60</f>
        <v>0</v>
      </c>
      <c r="AA56" s="17">
        <f>FOFA!S56</f>
        <v>0</v>
      </c>
      <c r="AB56" s="17">
        <f>FOFA!T56</f>
        <v>0</v>
      </c>
      <c r="AC56" s="41">
        <f>AA56-M61</f>
        <v>0</v>
      </c>
      <c r="AD56" s="22">
        <f>FOFA!U56</f>
        <v>0</v>
      </c>
      <c r="AE56" s="22">
        <f>FOFA!V56</f>
        <v>0</v>
      </c>
      <c r="AF56" s="41">
        <f>AD56-M62</f>
        <v>0</v>
      </c>
      <c r="AG56" s="23">
        <f>FOFA!W56</f>
        <v>0</v>
      </c>
      <c r="AH56" s="23">
        <f>FOFA!X56</f>
        <v>0</v>
      </c>
      <c r="AI56" s="42">
        <f>AG56-M63</f>
        <v>0</v>
      </c>
      <c r="AJ56" s="18">
        <f t="shared" si="6"/>
        <v>0</v>
      </c>
      <c r="AK56" s="18">
        <f t="shared" si="7"/>
        <v>0</v>
      </c>
    </row>
    <row r="57" spans="1:37" ht="13.5" customHeight="1">
      <c r="A57" s="3"/>
      <c r="B57" s="25" t="s">
        <v>50</v>
      </c>
      <c r="C57" s="21">
        <f>FOFA!C57</f>
        <v>0</v>
      </c>
      <c r="D57" s="21">
        <f>FOFA!D57</f>
        <v>-14384.684999999994</v>
      </c>
      <c r="E57" s="40">
        <f>C57-P53</f>
        <v>0</v>
      </c>
      <c r="F57" s="21">
        <f>FOFA!E57</f>
        <v>0</v>
      </c>
      <c r="G57" s="21">
        <f>FOFA!F57</f>
        <v>1.956</v>
      </c>
      <c r="H57" s="41">
        <f>F57-P54</f>
        <v>0</v>
      </c>
      <c r="I57" s="17">
        <f>FOFA!G57</f>
        <v>0</v>
      </c>
      <c r="J57" s="17">
        <f>FOFA!H57</f>
        <v>0</v>
      </c>
      <c r="K57" s="41">
        <f>I57-P55</f>
        <v>0</v>
      </c>
      <c r="L57" s="17">
        <f>FOFA!I57</f>
        <v>0</v>
      </c>
      <c r="M57" s="17">
        <f>FOFA!J57</f>
        <v>0</v>
      </c>
      <c r="N57" s="41">
        <f>L57-P56</f>
        <v>0</v>
      </c>
      <c r="O57" s="17">
        <f>FOFA!K57</f>
        <v>0</v>
      </c>
      <c r="P57" s="17">
        <f>FOFA!L57</f>
        <v>0</v>
      </c>
      <c r="Q57" s="71">
        <f>O57-P57</f>
        <v>0</v>
      </c>
      <c r="R57" s="17">
        <f>FOFA!M57</f>
        <v>0</v>
      </c>
      <c r="S57" s="17">
        <f>FOFA!N57</f>
        <v>0</v>
      </c>
      <c r="T57" s="41">
        <f>R57-P58</f>
        <v>0</v>
      </c>
      <c r="U57" s="17">
        <f>FOFA!O57</f>
        <v>0</v>
      </c>
      <c r="V57" s="17">
        <f>FOFA!P57</f>
        <v>0</v>
      </c>
      <c r="W57" s="41">
        <f>U57-P59</f>
        <v>0</v>
      </c>
      <c r="X57" s="17">
        <f>FOFA!Q57</f>
        <v>0</v>
      </c>
      <c r="Y57" s="17">
        <f>FOFA!R57</f>
        <v>0</v>
      </c>
      <c r="Z57" s="41">
        <f>X57-P60</f>
        <v>0</v>
      </c>
      <c r="AA57" s="17">
        <f>FOFA!S57</f>
        <v>0</v>
      </c>
      <c r="AB57" s="17">
        <f>FOFA!T57</f>
        <v>0</v>
      </c>
      <c r="AC57" s="41">
        <f>AA57-P61</f>
        <v>0</v>
      </c>
      <c r="AD57" s="22">
        <f>FOFA!U57</f>
        <v>0</v>
      </c>
      <c r="AE57" s="22">
        <f>FOFA!V57</f>
        <v>0</v>
      </c>
      <c r="AF57" s="41">
        <f>AD57-P62</f>
        <v>0</v>
      </c>
      <c r="AG57" s="23">
        <f>FOFA!W57</f>
        <v>0</v>
      </c>
      <c r="AH57" s="23">
        <f>FOFA!X57</f>
        <v>-80</v>
      </c>
      <c r="AI57" s="42">
        <f>AG57-P63</f>
        <v>3963.063</v>
      </c>
      <c r="AJ57" s="18">
        <f t="shared" si="6"/>
        <v>0</v>
      </c>
      <c r="AK57" s="18">
        <f t="shared" si="7"/>
        <v>-14462.728999999994</v>
      </c>
    </row>
    <row r="58" spans="1:37" ht="13.5" customHeight="1">
      <c r="A58" s="3"/>
      <c r="B58" s="25" t="s">
        <v>51</v>
      </c>
      <c r="C58" s="21">
        <f>FOFA!C58</f>
        <v>3942.5947490000017</v>
      </c>
      <c r="D58" s="21">
        <f>FOFA!D58</f>
        <v>0</v>
      </c>
      <c r="E58" s="40">
        <f>C58-S53</f>
        <v>0</v>
      </c>
      <c r="F58" s="21">
        <f>FOFA!E58</f>
        <v>0</v>
      </c>
      <c r="G58" s="21">
        <f>FOFA!F58</f>
        <v>0</v>
      </c>
      <c r="H58" s="41">
        <f>F58-S54</f>
        <v>0</v>
      </c>
      <c r="I58" s="17">
        <f>FOFA!G58</f>
        <v>0</v>
      </c>
      <c r="J58" s="17">
        <f>FOFA!H58</f>
        <v>0</v>
      </c>
      <c r="K58" s="41">
        <f>I58-S55</f>
        <v>0</v>
      </c>
      <c r="L58" s="17">
        <f>FOFA!I58</f>
        <v>0</v>
      </c>
      <c r="M58" s="17">
        <f>FOFA!J58</f>
        <v>0</v>
      </c>
      <c r="N58" s="41">
        <f>L58-S56</f>
        <v>0</v>
      </c>
      <c r="O58" s="17">
        <f>FOFA!K58</f>
        <v>0</v>
      </c>
      <c r="P58" s="17">
        <f>FOFA!L58</f>
        <v>0</v>
      </c>
      <c r="Q58" s="41">
        <f>O58-S57</f>
        <v>0</v>
      </c>
      <c r="R58" s="17">
        <f>FOFA!M58</f>
        <v>0</v>
      </c>
      <c r="S58" s="17">
        <f>FOFA!N58</f>
        <v>22.400000000000002</v>
      </c>
      <c r="T58" s="71">
        <f>R58-S58</f>
        <v>-22.400000000000002</v>
      </c>
      <c r="U58" s="17">
        <f>FOFA!O58</f>
        <v>0</v>
      </c>
      <c r="V58" s="17">
        <f>FOFA!P58</f>
        <v>0</v>
      </c>
      <c r="W58" s="41">
        <f>U58-S59</f>
        <v>0</v>
      </c>
      <c r="X58" s="17">
        <f>FOFA!Q58</f>
        <v>0</v>
      </c>
      <c r="Y58" s="17">
        <f>FOFA!R58</f>
        <v>0</v>
      </c>
      <c r="Z58" s="41">
        <f>X58-S60</f>
        <v>0</v>
      </c>
      <c r="AA58" s="17">
        <f>FOFA!S58</f>
        <v>0</v>
      </c>
      <c r="AB58" s="17">
        <f>FOFA!T58</f>
        <v>0</v>
      </c>
      <c r="AC58" s="41">
        <f>AA58-S61</f>
        <v>0</v>
      </c>
      <c r="AD58" s="22">
        <f>FOFA!U58</f>
        <v>0</v>
      </c>
      <c r="AE58" s="22">
        <f>FOFA!V58</f>
        <v>0</v>
      </c>
      <c r="AF58" s="41">
        <f>AD58-S62</f>
        <v>0</v>
      </c>
      <c r="AG58" s="23">
        <f>FOFA!W58</f>
        <v>0</v>
      </c>
      <c r="AH58" s="23">
        <f>FOFA!X58</f>
        <v>0</v>
      </c>
      <c r="AI58" s="42">
        <f>AG58-S63</f>
        <v>0</v>
      </c>
      <c r="AJ58" s="18">
        <f t="shared" si="6"/>
        <v>3942.5947490000017</v>
      </c>
      <c r="AK58" s="18">
        <f t="shared" si="7"/>
        <v>22.400000000000002</v>
      </c>
    </row>
    <row r="59" spans="1:37" ht="13.5" customHeight="1">
      <c r="A59" s="3"/>
      <c r="B59" s="25" t="s">
        <v>52</v>
      </c>
      <c r="C59" s="21">
        <f>FOFA!C59</f>
        <v>13871.723</v>
      </c>
      <c r="D59" s="21">
        <f>FOFA!D59</f>
        <v>0</v>
      </c>
      <c r="E59" s="40">
        <f>C59-V53</f>
        <v>0</v>
      </c>
      <c r="F59" s="21">
        <f>FOFA!E59</f>
        <v>0</v>
      </c>
      <c r="G59" s="21">
        <f>FOFA!F59</f>
        <v>0</v>
      </c>
      <c r="H59" s="41">
        <f>F59-V54</f>
        <v>0</v>
      </c>
      <c r="I59" s="17">
        <f>FOFA!G59</f>
        <v>0</v>
      </c>
      <c r="J59" s="17">
        <f>FOFA!H59</f>
        <v>0</v>
      </c>
      <c r="K59" s="41">
        <f>I59-V55</f>
        <v>0</v>
      </c>
      <c r="L59" s="17">
        <f>FOFA!I59</f>
        <v>0</v>
      </c>
      <c r="M59" s="17">
        <f>FOFA!J59</f>
        <v>0</v>
      </c>
      <c r="N59" s="41">
        <f>L59-V56</f>
        <v>0</v>
      </c>
      <c r="O59" s="17">
        <f>FOFA!K59</f>
        <v>0</v>
      </c>
      <c r="P59" s="17">
        <f>FOFA!L59</f>
        <v>0</v>
      </c>
      <c r="Q59" s="41">
        <f>O59-V57</f>
        <v>0</v>
      </c>
      <c r="R59" s="17">
        <f>FOFA!M59</f>
        <v>0</v>
      </c>
      <c r="S59" s="17">
        <f>FOFA!N59</f>
        <v>0</v>
      </c>
      <c r="T59" s="41">
        <f>R59-V58</f>
        <v>0</v>
      </c>
      <c r="U59" s="17">
        <f>FOFA!O59</f>
        <v>0</v>
      </c>
      <c r="V59" s="17">
        <f>FOFA!P59</f>
        <v>0</v>
      </c>
      <c r="W59" s="71">
        <f>U59-V59</f>
        <v>0</v>
      </c>
      <c r="X59" s="17">
        <f>FOFA!Q59</f>
        <v>0</v>
      </c>
      <c r="Y59" s="17">
        <f>FOFA!R59</f>
        <v>0</v>
      </c>
      <c r="Z59" s="41">
        <f>X59-V60</f>
        <v>0</v>
      </c>
      <c r="AA59" s="17">
        <f>FOFA!S59</f>
        <v>0</v>
      </c>
      <c r="AB59" s="17">
        <f>FOFA!T59</f>
        <v>0</v>
      </c>
      <c r="AC59" s="41">
        <f>AA59-V61</f>
        <v>0</v>
      </c>
      <c r="AD59" s="22">
        <f>FOFA!U59</f>
        <v>0</v>
      </c>
      <c r="AE59" s="22">
        <f>FOFA!V59</f>
        <v>0</v>
      </c>
      <c r="AF59" s="41">
        <f>AD59-V62</f>
        <v>0</v>
      </c>
      <c r="AG59" s="23">
        <f>FOFA!W59</f>
        <v>0</v>
      </c>
      <c r="AH59" s="23">
        <f>FOFA!X59</f>
        <v>0</v>
      </c>
      <c r="AI59" s="42">
        <f>AG59-V63</f>
        <v>0</v>
      </c>
      <c r="AJ59" s="18">
        <f t="shared" si="6"/>
        <v>13871.723</v>
      </c>
      <c r="AK59" s="18">
        <f t="shared" si="7"/>
        <v>0</v>
      </c>
    </row>
    <row r="60" spans="1:37" ht="13.5" customHeight="1">
      <c r="A60" s="3"/>
      <c r="B60" s="25" t="s">
        <v>53</v>
      </c>
      <c r="C60" s="21">
        <f>FOFA!C60</f>
        <v>47.571999999999996</v>
      </c>
      <c r="D60" s="21">
        <f>FOFA!D60</f>
        <v>0</v>
      </c>
      <c r="E60" s="40">
        <f>C60-Y53</f>
        <v>0</v>
      </c>
      <c r="F60" s="21">
        <f>FOFA!E60</f>
        <v>0</v>
      </c>
      <c r="G60" s="21">
        <f>FOFA!F60</f>
        <v>0</v>
      </c>
      <c r="H60" s="41">
        <f>F60-Y54</f>
        <v>0</v>
      </c>
      <c r="I60" s="17">
        <f>FOFA!G60</f>
        <v>0</v>
      </c>
      <c r="J60" s="17">
        <f>FOFA!H60</f>
        <v>0</v>
      </c>
      <c r="K60" s="41">
        <f>I60-Y55</f>
        <v>0</v>
      </c>
      <c r="L60" s="17">
        <f>FOFA!I60</f>
        <v>0</v>
      </c>
      <c r="M60" s="17">
        <f>FOFA!J60</f>
        <v>0</v>
      </c>
      <c r="N60" s="41">
        <f>L60-Y56</f>
        <v>0</v>
      </c>
      <c r="O60" s="17">
        <f>FOFA!K60</f>
        <v>0</v>
      </c>
      <c r="P60" s="17">
        <f>FOFA!L60</f>
        <v>0</v>
      </c>
      <c r="Q60" s="41">
        <f>O60-Y57</f>
        <v>0</v>
      </c>
      <c r="R60" s="17">
        <f>FOFA!M60</f>
        <v>0</v>
      </c>
      <c r="S60" s="17">
        <f>FOFA!N60</f>
        <v>0</v>
      </c>
      <c r="T60" s="41">
        <f>R60-Y58</f>
        <v>0</v>
      </c>
      <c r="U60" s="17">
        <f>FOFA!O60</f>
        <v>0</v>
      </c>
      <c r="V60" s="17">
        <f>FOFA!P60</f>
        <v>0</v>
      </c>
      <c r="W60" s="41">
        <f>U60-Y59</f>
        <v>0</v>
      </c>
      <c r="X60" s="17">
        <f>FOFA!Q60</f>
        <v>0</v>
      </c>
      <c r="Y60" s="17">
        <f>FOFA!R60</f>
        <v>0</v>
      </c>
      <c r="Z60" s="71">
        <f>X60-Y60</f>
        <v>0</v>
      </c>
      <c r="AA60" s="17">
        <f>FOFA!S60</f>
        <v>0</v>
      </c>
      <c r="AB60" s="17">
        <f>FOFA!T60</f>
        <v>0</v>
      </c>
      <c r="AC60" s="41">
        <f>AA60-Y61</f>
        <v>0</v>
      </c>
      <c r="AD60" s="22">
        <f>FOFA!U60</f>
        <v>0</v>
      </c>
      <c r="AE60" s="22">
        <f>FOFA!V60</f>
        <v>0</v>
      </c>
      <c r="AF60" s="41">
        <f>AD60-Y62</f>
        <v>0</v>
      </c>
      <c r="AG60" s="23">
        <f>FOFA!W60</f>
        <v>0</v>
      </c>
      <c r="AH60" s="23">
        <f>FOFA!X60</f>
        <v>0</v>
      </c>
      <c r="AI60" s="42">
        <f>AG60-Y63</f>
        <v>0</v>
      </c>
      <c r="AJ60" s="18">
        <f t="shared" si="6"/>
        <v>47.571999999999996</v>
      </c>
      <c r="AK60" s="18">
        <f t="shared" si="7"/>
        <v>0</v>
      </c>
    </row>
    <row r="61" spans="1:37" ht="13.5" customHeight="1">
      <c r="A61" s="3"/>
      <c r="B61" s="25" t="s">
        <v>54</v>
      </c>
      <c r="C61" s="21">
        <f>FOFA!C61</f>
        <v>3076.747</v>
      </c>
      <c r="D61" s="21">
        <f>FOFA!D61</f>
        <v>0</v>
      </c>
      <c r="E61" s="40">
        <f>C61-AB53</f>
        <v>0</v>
      </c>
      <c r="F61" s="21">
        <f>FOFA!E61</f>
        <v>0</v>
      </c>
      <c r="G61" s="21">
        <f>FOFA!F61</f>
        <v>0</v>
      </c>
      <c r="H61" s="41">
        <f>F61-AB54</f>
        <v>0</v>
      </c>
      <c r="I61" s="17">
        <f>FOFA!G61</f>
        <v>0</v>
      </c>
      <c r="J61" s="17">
        <f>FOFA!H61</f>
        <v>0</v>
      </c>
      <c r="K61" s="41">
        <f>I61-AB55</f>
        <v>0</v>
      </c>
      <c r="L61" s="17">
        <f>FOFA!I61</f>
        <v>0</v>
      </c>
      <c r="M61" s="17">
        <f>FOFA!J61</f>
        <v>0</v>
      </c>
      <c r="N61" s="41">
        <f>L61-AB56</f>
        <v>0</v>
      </c>
      <c r="O61" s="17">
        <f>FOFA!K61</f>
        <v>0</v>
      </c>
      <c r="P61" s="17">
        <f>FOFA!L61</f>
        <v>0</v>
      </c>
      <c r="Q61" s="41">
        <f>O61-AB57</f>
        <v>0</v>
      </c>
      <c r="R61" s="17">
        <f>FOFA!M61</f>
        <v>0</v>
      </c>
      <c r="S61" s="17">
        <f>FOFA!N61</f>
        <v>0</v>
      </c>
      <c r="T61" s="41">
        <f>R61-AB58</f>
        <v>0</v>
      </c>
      <c r="U61" s="17">
        <f>FOFA!O61</f>
        <v>0</v>
      </c>
      <c r="V61" s="17">
        <f>FOFA!P61</f>
        <v>0</v>
      </c>
      <c r="W61" s="41">
        <f>U61-AB59</f>
        <v>0</v>
      </c>
      <c r="X61" s="17">
        <f>FOFA!Q61</f>
        <v>0</v>
      </c>
      <c r="Y61" s="17">
        <f>FOFA!R61</f>
        <v>0</v>
      </c>
      <c r="Z61" s="41">
        <f>X61-AB60</f>
        <v>0</v>
      </c>
      <c r="AA61" s="17">
        <f>FOFA!S61</f>
        <v>0</v>
      </c>
      <c r="AB61" s="17">
        <f>FOFA!T61</f>
        <v>0</v>
      </c>
      <c r="AC61" s="71">
        <f>AA61-AB61</f>
        <v>0</v>
      </c>
      <c r="AD61" s="22">
        <f>FOFA!U61</f>
        <v>0</v>
      </c>
      <c r="AE61" s="22">
        <f>FOFA!V61</f>
        <v>0</v>
      </c>
      <c r="AF61" s="41">
        <f>AD61-AB62</f>
        <v>0</v>
      </c>
      <c r="AG61" s="23">
        <f>FOFA!W61</f>
        <v>0</v>
      </c>
      <c r="AH61" s="23">
        <f>FOFA!X61</f>
        <v>0</v>
      </c>
      <c r="AI61" s="42">
        <f>AG61-AB63</f>
        <v>0</v>
      </c>
      <c r="AJ61" s="18">
        <f t="shared" si="6"/>
        <v>3076.747</v>
      </c>
      <c r="AK61" s="18">
        <f t="shared" si="7"/>
        <v>0</v>
      </c>
    </row>
    <row r="62" spans="1:37" ht="13.5" customHeight="1">
      <c r="A62" s="3"/>
      <c r="B62" s="25" t="s">
        <v>55</v>
      </c>
      <c r="C62" s="21">
        <f>FOFA!C62</f>
        <v>1965.9904990000002</v>
      </c>
      <c r="D62" s="21">
        <f>FOFA!D62</f>
        <v>0</v>
      </c>
      <c r="E62" s="40">
        <f>C62-AE53</f>
        <v>0</v>
      </c>
      <c r="F62" s="21">
        <f>FOFA!E62</f>
        <v>0</v>
      </c>
      <c r="G62" s="21">
        <f>FOFA!F62</f>
        <v>0</v>
      </c>
      <c r="H62" s="41">
        <f>F62-AE54</f>
        <v>0</v>
      </c>
      <c r="I62" s="17">
        <f>FOFA!G62</f>
        <v>-2.675</v>
      </c>
      <c r="J62" s="17">
        <f>FOFA!H62</f>
        <v>0</v>
      </c>
      <c r="K62" s="41">
        <f>I62-AE55</f>
        <v>0</v>
      </c>
      <c r="L62" s="17">
        <f>FOFA!I62</f>
        <v>0</v>
      </c>
      <c r="M62" s="17">
        <f>FOFA!J62</f>
        <v>0</v>
      </c>
      <c r="N62" s="41">
        <f>L62-AE56</f>
        <v>0</v>
      </c>
      <c r="O62" s="17">
        <f>FOFA!K62</f>
        <v>212.576</v>
      </c>
      <c r="P62" s="17">
        <f>FOFA!L62</f>
        <v>0</v>
      </c>
      <c r="Q62" s="41">
        <f>O62-AE57</f>
        <v>212.576</v>
      </c>
      <c r="R62" s="17">
        <f>FOFA!M62</f>
        <v>0</v>
      </c>
      <c r="S62" s="17">
        <f>FOFA!N62</f>
        <v>0</v>
      </c>
      <c r="T62" s="41">
        <f>R62-AE58</f>
        <v>0</v>
      </c>
      <c r="U62" s="17">
        <f>FOFA!O62</f>
        <v>0</v>
      </c>
      <c r="V62" s="17">
        <f>FOFA!P62</f>
        <v>0</v>
      </c>
      <c r="W62" s="41">
        <f>U62-AE59</f>
        <v>0</v>
      </c>
      <c r="X62" s="17">
        <f>FOFA!Q62</f>
        <v>0</v>
      </c>
      <c r="Y62" s="17">
        <f>FOFA!R62</f>
        <v>0</v>
      </c>
      <c r="Z62" s="41">
        <f>X62-AE60</f>
        <v>0</v>
      </c>
      <c r="AA62" s="17">
        <f>FOFA!S62</f>
        <v>0</v>
      </c>
      <c r="AB62" s="17">
        <f>FOFA!T62</f>
        <v>0</v>
      </c>
      <c r="AC62" s="41">
        <f>AA62-AE61</f>
        <v>0</v>
      </c>
      <c r="AD62" s="22">
        <f>FOFA!U62</f>
        <v>0</v>
      </c>
      <c r="AE62" s="22">
        <f>FOFA!V62</f>
        <v>0</v>
      </c>
      <c r="AF62" s="71">
        <f>AD62-AE62</f>
        <v>0</v>
      </c>
      <c r="AG62" s="23">
        <f>FOFA!W62</f>
        <v>0</v>
      </c>
      <c r="AH62" s="23">
        <f>FOFA!X62</f>
        <v>0</v>
      </c>
      <c r="AI62" s="42">
        <f>AG62-AE63</f>
        <v>0</v>
      </c>
      <c r="AJ62" s="18">
        <f t="shared" si="6"/>
        <v>2175.8914990000003</v>
      </c>
      <c r="AK62" s="18">
        <f t="shared" si="7"/>
        <v>0</v>
      </c>
    </row>
    <row r="63" spans="1:37" ht="13.5" customHeight="1">
      <c r="A63" s="3"/>
      <c r="B63" s="25" t="s">
        <v>56</v>
      </c>
      <c r="C63" s="21">
        <f>FOFA!C63</f>
        <v>-1141.493124</v>
      </c>
      <c r="D63" s="21">
        <f>FOFA!D63</f>
        <v>10478.027999999998</v>
      </c>
      <c r="E63" s="40">
        <f>C63-AH53</f>
        <v>34458.506876</v>
      </c>
      <c r="F63" s="21">
        <f>FOFA!E63</f>
        <v>0</v>
      </c>
      <c r="G63" s="21">
        <f>FOFA!F63</f>
        <v>-0.825</v>
      </c>
      <c r="H63" s="41">
        <f>F63-AH54</f>
        <v>0</v>
      </c>
      <c r="I63" s="17">
        <f>FOFA!G63</f>
        <v>0</v>
      </c>
      <c r="J63" s="17">
        <f>FOFA!H63</f>
        <v>0</v>
      </c>
      <c r="K63" s="41">
        <f>I63-AH55</f>
        <v>0</v>
      </c>
      <c r="L63" s="17">
        <f>FOFA!I63</f>
        <v>0</v>
      </c>
      <c r="M63" s="17">
        <f>FOFA!J63</f>
        <v>0</v>
      </c>
      <c r="N63" s="41">
        <f>L63-AH56</f>
        <v>0</v>
      </c>
      <c r="O63" s="17">
        <f>FOFA!K63</f>
        <v>375.67199999999997</v>
      </c>
      <c r="P63" s="17">
        <f>FOFA!L63</f>
        <v>-3963.063</v>
      </c>
      <c r="Q63" s="41">
        <f>O63-AH57</f>
        <v>455.67199999999997</v>
      </c>
      <c r="R63" s="17">
        <f>FOFA!M63</f>
        <v>0</v>
      </c>
      <c r="S63" s="17">
        <f>FOFA!N63</f>
        <v>0</v>
      </c>
      <c r="T63" s="41">
        <f>R63-AH58</f>
        <v>0</v>
      </c>
      <c r="U63" s="17">
        <f>FOFA!O63</f>
        <v>0</v>
      </c>
      <c r="V63" s="17">
        <f>FOFA!P63</f>
        <v>0</v>
      </c>
      <c r="W63" s="41">
        <f>U63-AH59</f>
        <v>0</v>
      </c>
      <c r="X63" s="17">
        <f>FOFA!Q63</f>
        <v>0</v>
      </c>
      <c r="Y63" s="17">
        <f>FOFA!R63</f>
        <v>0</v>
      </c>
      <c r="Z63" s="41">
        <f>X63-AH60</f>
        <v>0</v>
      </c>
      <c r="AA63" s="17">
        <f>FOFA!S63</f>
        <v>0</v>
      </c>
      <c r="AB63" s="17">
        <f>FOFA!T63</f>
        <v>0</v>
      </c>
      <c r="AC63" s="41">
        <f>AA63-AH61</f>
        <v>0</v>
      </c>
      <c r="AD63" s="22">
        <f>FOFA!U63</f>
        <v>0</v>
      </c>
      <c r="AE63" s="22">
        <f>FOFA!V63</f>
        <v>0</v>
      </c>
      <c r="AF63" s="41">
        <f>AD63-AH62</f>
        <v>0</v>
      </c>
      <c r="AG63" s="23">
        <f>FOFA!W63</f>
        <v>0</v>
      </c>
      <c r="AH63" s="23">
        <f>FOFA!X63</f>
        <v>0</v>
      </c>
      <c r="AI63" s="72">
        <f>AG63-AH63</f>
        <v>0</v>
      </c>
      <c r="AJ63" s="18">
        <f t="shared" si="6"/>
        <v>-765.821124</v>
      </c>
      <c r="AK63" s="18">
        <f t="shared" si="7"/>
        <v>6514.139999999998</v>
      </c>
    </row>
    <row r="64" spans="1:37" s="14" customFormat="1" ht="13.5" customHeight="1">
      <c r="A64" s="13"/>
      <c r="B64" s="16" t="s">
        <v>37</v>
      </c>
      <c r="C64" s="21">
        <f>FOFA!C64</f>
        <v>2649.5240000000003</v>
      </c>
      <c r="D64" s="21">
        <f>FOFA!D64</f>
        <v>265256.93828</v>
      </c>
      <c r="E64" s="48"/>
      <c r="F64" s="21">
        <f>FOFA!E64</f>
        <v>-4480.808999999999</v>
      </c>
      <c r="G64" s="21">
        <f>FOFA!F64</f>
        <v>16094.523</v>
      </c>
      <c r="H64" s="48"/>
      <c r="I64" s="15">
        <f>FOFA!G64</f>
        <v>10811.64</v>
      </c>
      <c r="J64" s="15">
        <f>FOFA!H64</f>
        <v>2637.4869999999996</v>
      </c>
      <c r="K64" s="48"/>
      <c r="L64" s="17">
        <f>FOFA!I64</f>
        <v>-87.55999999999999</v>
      </c>
      <c r="M64" s="17">
        <f>FOFA!J64</f>
        <v>16252.393</v>
      </c>
      <c r="N64" s="48"/>
      <c r="O64" s="17">
        <f>FOFA!K64</f>
        <v>0</v>
      </c>
      <c r="P64" s="17">
        <f>FOFA!L64</f>
        <v>26785.910999999996</v>
      </c>
      <c r="Q64" s="48"/>
      <c r="R64" s="17">
        <f>FOFA!M64</f>
        <v>-38584.547</v>
      </c>
      <c r="S64" s="17">
        <f>FOFA!N64</f>
        <v>8941.851000000002</v>
      </c>
      <c r="T64" s="48"/>
      <c r="U64" s="17">
        <f>FOFA!O64</f>
        <v>25329.465</v>
      </c>
      <c r="V64" s="17">
        <f>FOFA!P64</f>
        <v>6199.250999999999</v>
      </c>
      <c r="W64" s="48"/>
      <c r="X64" s="17">
        <f>FOFA!Q64</f>
        <v>-75.076</v>
      </c>
      <c r="Y64" s="17">
        <f>FOFA!R64</f>
        <v>14</v>
      </c>
      <c r="Z64" s="48"/>
      <c r="AA64" s="17">
        <f>FOFA!S64</f>
        <v>513130.94828</v>
      </c>
      <c r="AB64" s="17">
        <f>FOFA!T64</f>
        <v>21534</v>
      </c>
      <c r="AC64" s="48"/>
      <c r="AD64" s="22">
        <f>FOFA!U64</f>
        <v>0</v>
      </c>
      <c r="AE64" s="22">
        <f>FOFA!V64</f>
        <v>196422.646</v>
      </c>
      <c r="AF64" s="48"/>
      <c r="AG64" s="18">
        <f>FOFA!W64</f>
        <v>0</v>
      </c>
      <c r="AH64" s="18">
        <f>FOFA!X64</f>
        <v>-50631</v>
      </c>
      <c r="AI64" s="48"/>
      <c r="AJ64" s="18">
        <f>SUM(AJ65,AJ77)</f>
        <v>508693.58528000006</v>
      </c>
      <c r="AK64" s="18">
        <f>SUM(AK65,AK77)</f>
        <v>509508.0002799999</v>
      </c>
    </row>
    <row r="65" spans="1:37" s="14" customFormat="1" ht="13.5" customHeight="1">
      <c r="A65" s="13"/>
      <c r="B65" s="24" t="s">
        <v>21</v>
      </c>
      <c r="C65" s="21">
        <f>FOFA!C65</f>
        <v>-2996.7</v>
      </c>
      <c r="D65" s="21">
        <f>FOFA!D65</f>
        <v>193112.72499999998</v>
      </c>
      <c r="E65" s="48"/>
      <c r="F65" s="21">
        <f>FOFA!E65</f>
        <v>-849.5379999999999</v>
      </c>
      <c r="G65" s="21">
        <f>FOFA!F65</f>
        <v>12449.454</v>
      </c>
      <c r="H65" s="48"/>
      <c r="I65" s="15">
        <f>FOFA!G65</f>
        <v>10357.938999999998</v>
      </c>
      <c r="J65" s="15">
        <f>FOFA!H65</f>
        <v>-618.277</v>
      </c>
      <c r="K65" s="48"/>
      <c r="L65" s="17">
        <f>FOFA!I65</f>
        <v>-83.579</v>
      </c>
      <c r="M65" s="17">
        <f>FOFA!J65</f>
        <v>-2982.2200000000003</v>
      </c>
      <c r="N65" s="48"/>
      <c r="O65" s="17">
        <f>FOFA!K65</f>
        <v>0</v>
      </c>
      <c r="P65" s="17">
        <f>FOFA!L65</f>
        <v>26904.972999999998</v>
      </c>
      <c r="Q65" s="48"/>
      <c r="R65" s="17">
        <f>FOFA!M65</f>
        <v>-5369.543000000001</v>
      </c>
      <c r="S65" s="17">
        <f>FOFA!N65</f>
        <v>7899.656000000002</v>
      </c>
      <c r="T65" s="48"/>
      <c r="U65" s="17">
        <f>FOFA!O65</f>
        <v>9519.094000000001</v>
      </c>
      <c r="V65" s="17">
        <f>FOFA!P65</f>
        <v>-5197.53</v>
      </c>
      <c r="W65" s="48"/>
      <c r="X65" s="17">
        <f>FOFA!Q65</f>
        <v>0</v>
      </c>
      <c r="Y65" s="17">
        <f>FOFA!R65</f>
        <v>0</v>
      </c>
      <c r="Z65" s="48"/>
      <c r="AA65" s="17">
        <f>FOFA!S65</f>
        <v>274829.235</v>
      </c>
      <c r="AB65" s="17">
        <f>FOFA!T65</f>
        <v>6902</v>
      </c>
      <c r="AC65" s="48"/>
      <c r="AD65" s="22">
        <f>FOFA!U65</f>
        <v>0</v>
      </c>
      <c r="AE65" s="22">
        <f>FOFA!V65</f>
        <v>-11261.261</v>
      </c>
      <c r="AF65" s="48"/>
      <c r="AG65" s="18">
        <f>FOFA!W65</f>
        <v>0</v>
      </c>
      <c r="AH65" s="18">
        <f>FOFA!X65</f>
        <v>0</v>
      </c>
      <c r="AI65" s="48"/>
      <c r="AJ65" s="18">
        <f>SUM(AJ66:AJ76)</f>
        <v>285406.90800000005</v>
      </c>
      <c r="AK65" s="18">
        <f>SUM(AK66:AK76)</f>
        <v>227209.51999999996</v>
      </c>
    </row>
    <row r="66" spans="1:37" ht="13.5" customHeight="1">
      <c r="A66" s="3"/>
      <c r="B66" s="25" t="s">
        <v>46</v>
      </c>
      <c r="C66" s="21">
        <f>FOFA!C66</f>
        <v>-1687.26</v>
      </c>
      <c r="D66" s="21">
        <f>FOFA!D66</f>
        <v>-3296.6730000000002</v>
      </c>
      <c r="E66" s="69">
        <f>C66-D66</f>
        <v>1609.4130000000002</v>
      </c>
      <c r="F66" s="21">
        <f>FOFA!E66</f>
        <v>-682.8729999999999</v>
      </c>
      <c r="G66" s="21">
        <f>FOFA!F66</f>
        <v>-116.088</v>
      </c>
      <c r="H66" s="41">
        <f>F66-D67</f>
        <v>0</v>
      </c>
      <c r="I66" s="17">
        <f>FOFA!G66</f>
        <v>10460.653999999999</v>
      </c>
      <c r="J66" s="17">
        <f>FOFA!H66</f>
        <v>0</v>
      </c>
      <c r="K66" s="41">
        <f>I66-D68</f>
        <v>0</v>
      </c>
      <c r="L66" s="17">
        <f>FOFA!I66</f>
        <v>-83.579</v>
      </c>
      <c r="M66" s="17">
        <f>FOFA!J66</f>
        <v>-185.445</v>
      </c>
      <c r="N66" s="41">
        <f>L66-D69</f>
        <v>0</v>
      </c>
      <c r="O66" s="17">
        <f>FOFA!K66</f>
        <v>0</v>
      </c>
      <c r="P66" s="17">
        <f>FOFA!L66</f>
        <v>0</v>
      </c>
      <c r="Q66" s="41">
        <f>O66-D70</f>
        <v>0</v>
      </c>
      <c r="R66" s="17">
        <f>FOFA!M66</f>
        <v>-2435.0350000000003</v>
      </c>
      <c r="S66" s="17">
        <f>FOFA!N66</f>
        <v>-862.21</v>
      </c>
      <c r="T66" s="41">
        <f>R66-D71</f>
        <v>0</v>
      </c>
      <c r="U66" s="17">
        <f>FOFA!O66</f>
        <v>-2480.906</v>
      </c>
      <c r="V66" s="17">
        <f>FOFA!P66</f>
        <v>-142.436</v>
      </c>
      <c r="W66" s="41">
        <f>U66-D72</f>
        <v>0</v>
      </c>
      <c r="X66" s="17">
        <f>FOFA!Q66</f>
        <v>0</v>
      </c>
      <c r="Y66" s="17">
        <f>FOFA!R66</f>
        <v>0</v>
      </c>
      <c r="Z66" s="41">
        <f>X66-D73</f>
        <v>0</v>
      </c>
      <c r="AA66" s="17">
        <f>FOFA!S66</f>
        <v>191631.137</v>
      </c>
      <c r="AB66" s="17">
        <f>FOFA!T66</f>
        <v>0</v>
      </c>
      <c r="AC66" s="41">
        <f>AA66-D74</f>
        <v>0</v>
      </c>
      <c r="AD66" s="22">
        <f>FOFA!U66</f>
        <v>0</v>
      </c>
      <c r="AE66" s="22">
        <f>FOFA!V66</f>
        <v>-3.261</v>
      </c>
      <c r="AF66" s="41">
        <f>AD66-D75</f>
        <v>0</v>
      </c>
      <c r="AG66" s="23">
        <f>FOFA!W66</f>
        <v>0</v>
      </c>
      <c r="AH66" s="23">
        <f>FOFA!X66</f>
        <v>0</v>
      </c>
      <c r="AI66" s="42">
        <f>AG66-D76</f>
        <v>0</v>
      </c>
      <c r="AJ66" s="18">
        <f aca="true" t="shared" si="8" ref="AJ66:AJ76">C66+F66+I66+L66+O66++U66+X66+AA66+AD66+AG66+R66</f>
        <v>194722.13799999998</v>
      </c>
      <c r="AK66" s="18">
        <f aca="true" t="shared" si="9" ref="AK66:AK76">D66+G66+J66+M66+P66+V66+Y66+AB66+AE66+AH66+S66</f>
        <v>-4606.113000000001</v>
      </c>
    </row>
    <row r="67" spans="1:37" ht="13.5" customHeight="1">
      <c r="A67" s="3"/>
      <c r="B67" s="25" t="s">
        <v>47</v>
      </c>
      <c r="C67" s="21">
        <f>FOFA!C67</f>
        <v>-116.088</v>
      </c>
      <c r="D67" s="21">
        <f>FOFA!D67</f>
        <v>-682.8729999999999</v>
      </c>
      <c r="E67" s="40">
        <f>C67-G66</f>
        <v>0</v>
      </c>
      <c r="F67" s="21">
        <f>FOFA!E67</f>
        <v>-166.665</v>
      </c>
      <c r="G67" s="21">
        <f>FOFA!F67</f>
        <v>-1005.298</v>
      </c>
      <c r="H67" s="71">
        <f>F67-G67</f>
        <v>838.633</v>
      </c>
      <c r="I67" s="17">
        <f>FOFA!G67</f>
        <v>-52.5</v>
      </c>
      <c r="J67" s="17">
        <f>FOFA!H67</f>
        <v>0</v>
      </c>
      <c r="K67" s="41">
        <f>I67-G68</f>
        <v>0</v>
      </c>
      <c r="L67" s="17">
        <f>FOFA!I67</f>
        <v>0</v>
      </c>
      <c r="M67" s="17">
        <f>FOFA!J67</f>
        <v>0</v>
      </c>
      <c r="N67" s="41">
        <f>L67-G69</f>
        <v>0</v>
      </c>
      <c r="O67" s="17">
        <f>FOFA!K67</f>
        <v>0</v>
      </c>
      <c r="P67" s="17">
        <f>FOFA!L67</f>
        <v>0</v>
      </c>
      <c r="Q67" s="41">
        <f>O67-G70</f>
        <v>0</v>
      </c>
      <c r="R67" s="17">
        <f>FOFA!M67</f>
        <v>275.953</v>
      </c>
      <c r="S67" s="17">
        <f>FOFA!N67</f>
        <v>0</v>
      </c>
      <c r="T67" s="41">
        <f>R67-G71</f>
        <v>0</v>
      </c>
      <c r="U67" s="17">
        <f>FOFA!O67</f>
        <v>0</v>
      </c>
      <c r="V67" s="17">
        <f>FOFA!P67</f>
        <v>60</v>
      </c>
      <c r="W67" s="41">
        <f>U67-G72</f>
        <v>3526.452</v>
      </c>
      <c r="X67" s="17">
        <f>FOFA!Q67</f>
        <v>0</v>
      </c>
      <c r="Y67" s="17">
        <f>FOFA!R67</f>
        <v>0</v>
      </c>
      <c r="Z67" s="41">
        <f>X67-G73</f>
        <v>0</v>
      </c>
      <c r="AA67" s="17">
        <f>FOFA!S67</f>
        <v>16873.839</v>
      </c>
      <c r="AB67" s="17">
        <f>FOFA!T67</f>
        <v>0</v>
      </c>
      <c r="AC67" s="41">
        <f>AA67-G74</f>
        <v>0</v>
      </c>
      <c r="AD67" s="22">
        <f>FOFA!U67</f>
        <v>0</v>
      </c>
      <c r="AE67" s="22">
        <f>FOFA!V67</f>
        <v>0</v>
      </c>
      <c r="AF67" s="41">
        <f>AD67-G75</f>
        <v>0</v>
      </c>
      <c r="AG67" s="23">
        <f>FOFA!W67</f>
        <v>0</v>
      </c>
      <c r="AH67" s="23">
        <f>FOFA!X67</f>
        <v>0</v>
      </c>
      <c r="AI67" s="42">
        <f>AG67-G76</f>
        <v>0</v>
      </c>
      <c r="AJ67" s="18">
        <f t="shared" si="8"/>
        <v>16814.539</v>
      </c>
      <c r="AK67" s="18">
        <f t="shared" si="9"/>
        <v>-1628.1709999999998</v>
      </c>
    </row>
    <row r="68" spans="1:37" ht="13.5" customHeight="1">
      <c r="A68" s="3"/>
      <c r="B68" s="25" t="s">
        <v>48</v>
      </c>
      <c r="C68" s="21">
        <f>FOFA!C68</f>
        <v>0</v>
      </c>
      <c r="D68" s="21">
        <f>FOFA!D68</f>
        <v>10460.653999999999</v>
      </c>
      <c r="E68" s="40">
        <f>C68-J66</f>
        <v>0</v>
      </c>
      <c r="F68" s="21">
        <f>FOFA!E68</f>
        <v>0</v>
      </c>
      <c r="G68" s="21">
        <f>FOFA!F68</f>
        <v>-52.5</v>
      </c>
      <c r="H68" s="41">
        <f>F68-J67</f>
        <v>0</v>
      </c>
      <c r="I68" s="17">
        <f>FOFA!G68</f>
        <v>0</v>
      </c>
      <c r="J68" s="17">
        <f>FOFA!H68</f>
        <v>-157.001</v>
      </c>
      <c r="K68" s="71">
        <f>I68-J68</f>
        <v>157.001</v>
      </c>
      <c r="L68" s="17">
        <f>FOFA!I68</f>
        <v>0</v>
      </c>
      <c r="M68" s="17">
        <f>FOFA!J68</f>
        <v>0</v>
      </c>
      <c r="N68" s="41">
        <f>L68-J69</f>
        <v>0</v>
      </c>
      <c r="O68" s="17">
        <f>FOFA!K68</f>
        <v>0</v>
      </c>
      <c r="P68" s="17">
        <f>FOFA!L68</f>
        <v>0</v>
      </c>
      <c r="Q68" s="41">
        <f>O68-J70</f>
        <v>0</v>
      </c>
      <c r="R68" s="17">
        <f>FOFA!M68</f>
        <v>-497.385</v>
      </c>
      <c r="S68" s="17">
        <f>FOFA!N68</f>
        <v>-50.294</v>
      </c>
      <c r="T68" s="41">
        <f>R68-J71</f>
        <v>0</v>
      </c>
      <c r="U68" s="17">
        <f>FOFA!O68</f>
        <v>0</v>
      </c>
      <c r="V68" s="17">
        <f>FOFA!P68</f>
        <v>-4579.664</v>
      </c>
      <c r="W68" s="41">
        <f>U68-J72</f>
        <v>0</v>
      </c>
      <c r="X68" s="17">
        <f>FOFA!Q68</f>
        <v>0</v>
      </c>
      <c r="Y68" s="17">
        <f>FOFA!R68</f>
        <v>0</v>
      </c>
      <c r="Z68" s="41">
        <f>X68-K73</f>
        <v>0</v>
      </c>
      <c r="AA68" s="17">
        <f>FOFA!S68</f>
        <v>28.304</v>
      </c>
      <c r="AB68" s="17">
        <f>FOFA!T68</f>
        <v>0</v>
      </c>
      <c r="AC68" s="41">
        <f>AA68-J74</f>
        <v>0</v>
      </c>
      <c r="AD68" s="22">
        <f>FOFA!U68</f>
        <v>0</v>
      </c>
      <c r="AE68" s="22">
        <f>FOFA!V68</f>
        <v>0</v>
      </c>
      <c r="AF68" s="41">
        <f>AD68-J75</f>
        <v>0</v>
      </c>
      <c r="AG68" s="23">
        <f>FOFA!W68</f>
        <v>0</v>
      </c>
      <c r="AH68" s="23">
        <f>FOFA!X68</f>
        <v>0</v>
      </c>
      <c r="AI68" s="42">
        <f>AG68-J76</f>
        <v>-7.805</v>
      </c>
      <c r="AJ68" s="18">
        <f t="shared" si="8"/>
        <v>-469.081</v>
      </c>
      <c r="AK68" s="18">
        <f t="shared" si="9"/>
        <v>5621.194999999999</v>
      </c>
    </row>
    <row r="69" spans="1:37" ht="13.5" customHeight="1">
      <c r="A69" s="3"/>
      <c r="B69" s="25" t="s">
        <v>49</v>
      </c>
      <c r="C69" s="21">
        <f>FOFA!C69</f>
        <v>-185.445</v>
      </c>
      <c r="D69" s="21">
        <f>FOFA!D69</f>
        <v>-83.579</v>
      </c>
      <c r="E69" s="40">
        <f>C69-M66</f>
        <v>0</v>
      </c>
      <c r="F69" s="21">
        <f>FOFA!E69</f>
        <v>0</v>
      </c>
      <c r="G69" s="21">
        <f>FOFA!F69</f>
        <v>0</v>
      </c>
      <c r="H69" s="41">
        <f>F69-M67</f>
        <v>0</v>
      </c>
      <c r="I69" s="17">
        <f>FOFA!G69</f>
        <v>0</v>
      </c>
      <c r="J69" s="17">
        <f>FOFA!H69</f>
        <v>0</v>
      </c>
      <c r="K69" s="41">
        <f>I69-M68</f>
        <v>0</v>
      </c>
      <c r="L69" s="17">
        <f>FOFA!I69</f>
        <v>0</v>
      </c>
      <c r="M69" s="17">
        <f>FOFA!J69</f>
        <v>0</v>
      </c>
      <c r="N69" s="71">
        <f>L69-M69</f>
        <v>0</v>
      </c>
      <c r="O69" s="17">
        <f>FOFA!K69</f>
        <v>0</v>
      </c>
      <c r="P69" s="17">
        <f>FOFA!L69</f>
        <v>0</v>
      </c>
      <c r="Q69" s="41">
        <f>O69-M70</f>
        <v>0</v>
      </c>
      <c r="R69" s="17">
        <f>FOFA!M69</f>
        <v>6.284</v>
      </c>
      <c r="S69" s="17">
        <f>FOFA!N69</f>
        <v>0</v>
      </c>
      <c r="T69" s="41">
        <f>R69-M71</f>
        <v>0</v>
      </c>
      <c r="U69" s="17">
        <f>FOFA!O69</f>
        <v>12000</v>
      </c>
      <c r="V69" s="17">
        <f>FOFA!P69</f>
        <v>0</v>
      </c>
      <c r="W69" s="41">
        <f>U69-M72</f>
        <v>12000</v>
      </c>
      <c r="X69" s="17">
        <f>FOFA!Q69</f>
        <v>0</v>
      </c>
      <c r="Y69" s="17">
        <f>FOFA!R69</f>
        <v>0</v>
      </c>
      <c r="Z69" s="41">
        <f>X69-N73</f>
        <v>0</v>
      </c>
      <c r="AA69" s="17">
        <f>FOFA!S69</f>
        <v>-2803.059</v>
      </c>
      <c r="AB69" s="17">
        <f>FOFA!T69</f>
        <v>0</v>
      </c>
      <c r="AC69" s="41">
        <f>AA69-M74</f>
        <v>0</v>
      </c>
      <c r="AD69" s="22">
        <f>FOFA!U69</f>
        <v>0</v>
      </c>
      <c r="AE69" s="22">
        <f>FOFA!V69</f>
        <v>0</v>
      </c>
      <c r="AF69" s="41">
        <f>AD69-M75</f>
        <v>0</v>
      </c>
      <c r="AG69" s="23">
        <f>FOFA!W69</f>
        <v>0</v>
      </c>
      <c r="AH69" s="23">
        <f>FOFA!X69</f>
        <v>0</v>
      </c>
      <c r="AI69" s="42">
        <f>AG69-M76</f>
        <v>0</v>
      </c>
      <c r="AJ69" s="18">
        <f t="shared" si="8"/>
        <v>9017.779999999999</v>
      </c>
      <c r="AK69" s="18">
        <f t="shared" si="9"/>
        <v>-83.579</v>
      </c>
    </row>
    <row r="70" spans="1:37" ht="13.5" customHeight="1">
      <c r="A70" s="3"/>
      <c r="B70" s="25" t="s">
        <v>50</v>
      </c>
      <c r="C70" s="21">
        <f>FOFA!C70</f>
        <v>0</v>
      </c>
      <c r="D70" s="21">
        <f>FOFA!D70</f>
        <v>0</v>
      </c>
      <c r="E70" s="40">
        <f>C70-P66</f>
        <v>0</v>
      </c>
      <c r="F70" s="21">
        <f>FOFA!E70</f>
        <v>0</v>
      </c>
      <c r="G70" s="21">
        <f>FOFA!F70</f>
        <v>0</v>
      </c>
      <c r="H70" s="41">
        <f>F70-P67</f>
        <v>0</v>
      </c>
      <c r="I70" s="17">
        <f>FOFA!G70</f>
        <v>0</v>
      </c>
      <c r="J70" s="17">
        <f>FOFA!H70</f>
        <v>0</v>
      </c>
      <c r="K70" s="41">
        <f>I70-P68</f>
        <v>0</v>
      </c>
      <c r="L70" s="17">
        <f>FOFA!I70</f>
        <v>0</v>
      </c>
      <c r="M70" s="17">
        <f>FOFA!J70</f>
        <v>0</v>
      </c>
      <c r="N70" s="41">
        <f>L70-P69</f>
        <v>0</v>
      </c>
      <c r="O70" s="17">
        <f>FOFA!K70</f>
        <v>0</v>
      </c>
      <c r="P70" s="17">
        <f>FOFA!L70</f>
        <v>0</v>
      </c>
      <c r="Q70" s="71">
        <f>O70-P70</f>
        <v>0</v>
      </c>
      <c r="R70" s="17">
        <f>FOFA!M70</f>
        <v>0</v>
      </c>
      <c r="S70" s="17">
        <f>FOFA!N70</f>
        <v>0</v>
      </c>
      <c r="T70" s="41">
        <f>R70-P71</f>
        <v>0</v>
      </c>
      <c r="U70" s="17">
        <f>FOFA!O70</f>
        <v>0</v>
      </c>
      <c r="V70" s="17">
        <f>FOFA!P70</f>
        <v>0</v>
      </c>
      <c r="W70" s="41">
        <f>U70-P72</f>
        <v>0</v>
      </c>
      <c r="X70" s="17">
        <f>FOFA!Q70</f>
        <v>0</v>
      </c>
      <c r="Y70" s="17">
        <f>FOFA!R70</f>
        <v>0</v>
      </c>
      <c r="Z70" s="41">
        <f>X70-P73</f>
        <v>0</v>
      </c>
      <c r="AA70" s="17">
        <f>FOFA!S70</f>
        <v>71800.284</v>
      </c>
      <c r="AB70" s="17">
        <f>FOFA!T70</f>
        <v>0</v>
      </c>
      <c r="AC70" s="41">
        <f>AA70-P74</f>
        <v>0</v>
      </c>
      <c r="AD70" s="22">
        <f>FOFA!U70</f>
        <v>0</v>
      </c>
      <c r="AE70" s="22">
        <f>FOFA!V70</f>
        <v>0</v>
      </c>
      <c r="AF70" s="41">
        <f>AD70-P75</f>
        <v>0</v>
      </c>
      <c r="AG70" s="23">
        <f>FOFA!W70</f>
        <v>0</v>
      </c>
      <c r="AH70" s="23">
        <f>FOFA!X70</f>
        <v>0</v>
      </c>
      <c r="AI70" s="42">
        <f>AG70-P76</f>
        <v>44895.311</v>
      </c>
      <c r="AJ70" s="18">
        <f t="shared" si="8"/>
        <v>71800.284</v>
      </c>
      <c r="AK70" s="18">
        <f t="shared" si="9"/>
        <v>0</v>
      </c>
    </row>
    <row r="71" spans="1:37" ht="13.5" customHeight="1">
      <c r="A71" s="3"/>
      <c r="B71" s="25" t="s">
        <v>51</v>
      </c>
      <c r="C71" s="21">
        <f>FOFA!C71</f>
        <v>-862.21</v>
      </c>
      <c r="D71" s="21">
        <f>FOFA!D71</f>
        <v>-2435.0350000000003</v>
      </c>
      <c r="E71" s="40">
        <f>C71-S66</f>
        <v>0</v>
      </c>
      <c r="F71" s="21">
        <f>FOFA!E71</f>
        <v>0</v>
      </c>
      <c r="G71" s="21">
        <f>FOFA!F71</f>
        <v>275.953</v>
      </c>
      <c r="H71" s="41">
        <f>F71-S67</f>
        <v>0</v>
      </c>
      <c r="I71" s="17">
        <f>FOFA!G71</f>
        <v>-50.294</v>
      </c>
      <c r="J71" s="17">
        <f>FOFA!H71</f>
        <v>-497.385</v>
      </c>
      <c r="K71" s="41">
        <f>I71-S68</f>
        <v>0</v>
      </c>
      <c r="L71" s="17">
        <f>FOFA!I71</f>
        <v>0</v>
      </c>
      <c r="M71" s="17">
        <f>FOFA!J71</f>
        <v>6.284</v>
      </c>
      <c r="N71" s="41">
        <f>L71-S69</f>
        <v>0</v>
      </c>
      <c r="O71" s="17">
        <f>FOFA!K71</f>
        <v>0</v>
      </c>
      <c r="P71" s="17">
        <f>FOFA!L71</f>
        <v>0</v>
      </c>
      <c r="Q71" s="41">
        <f>O71-S70</f>
        <v>0</v>
      </c>
      <c r="R71" s="17">
        <f>FOFA!M71</f>
        <v>-2719.36</v>
      </c>
      <c r="S71" s="17">
        <f>FOFA!N71</f>
        <v>-280</v>
      </c>
      <c r="T71" s="71">
        <f>R71-S71</f>
        <v>-2439.36</v>
      </c>
      <c r="U71" s="17">
        <f>FOFA!O71</f>
        <v>0</v>
      </c>
      <c r="V71" s="17">
        <f>FOFA!P71</f>
        <v>0</v>
      </c>
      <c r="W71" s="41">
        <f>U71-S72</f>
        <v>0</v>
      </c>
      <c r="X71" s="17">
        <f>FOFA!Q71</f>
        <v>0</v>
      </c>
      <c r="Y71" s="17">
        <f>FOFA!R71</f>
        <v>0</v>
      </c>
      <c r="Z71" s="41">
        <f>X71-S73</f>
        <v>0</v>
      </c>
      <c r="AA71" s="17">
        <f>FOFA!S71</f>
        <v>9092.160000000002</v>
      </c>
      <c r="AB71" s="17">
        <f>FOFA!T71</f>
        <v>23</v>
      </c>
      <c r="AC71" s="41">
        <f>AA71-S74</f>
        <v>0</v>
      </c>
      <c r="AD71" s="22">
        <f>FOFA!U71</f>
        <v>0</v>
      </c>
      <c r="AE71" s="22">
        <f>FOFA!V71</f>
        <v>0</v>
      </c>
      <c r="AF71" s="41">
        <f>AD71-S75</f>
        <v>0</v>
      </c>
      <c r="AG71" s="23">
        <f>FOFA!W71</f>
        <v>0</v>
      </c>
      <c r="AH71" s="23">
        <f>FOFA!X71</f>
        <v>0</v>
      </c>
      <c r="AI71" s="42">
        <f>AG71-S76</f>
        <v>0</v>
      </c>
      <c r="AJ71" s="18">
        <f t="shared" si="8"/>
        <v>5460.296000000002</v>
      </c>
      <c r="AK71" s="18">
        <f t="shared" si="9"/>
        <v>-2907.1830000000004</v>
      </c>
    </row>
    <row r="72" spans="1:37" ht="13.5" customHeight="1">
      <c r="A72" s="3"/>
      <c r="B72" s="25" t="s">
        <v>52</v>
      </c>
      <c r="C72" s="21">
        <f>FOFA!C72</f>
        <v>-142.436</v>
      </c>
      <c r="D72" s="21">
        <f>FOFA!D72</f>
        <v>-2480.906</v>
      </c>
      <c r="E72" s="40">
        <f>C72-V66</f>
        <v>0</v>
      </c>
      <c r="F72" s="21">
        <f>FOFA!E72</f>
        <v>0</v>
      </c>
      <c r="G72" s="21">
        <f>FOFA!F72</f>
        <v>-3526.452</v>
      </c>
      <c r="H72" s="41">
        <f>F72-V67</f>
        <v>-60</v>
      </c>
      <c r="I72" s="17">
        <f>FOFA!G72</f>
        <v>0</v>
      </c>
      <c r="J72" s="17">
        <f>FOFA!H72</f>
        <v>0</v>
      </c>
      <c r="K72" s="41">
        <f>I72-V68</f>
        <v>4579.664</v>
      </c>
      <c r="L72" s="17">
        <f>FOFA!I72</f>
        <v>0</v>
      </c>
      <c r="M72" s="17">
        <f>FOFA!J72</f>
        <v>0</v>
      </c>
      <c r="N72" s="41">
        <f>L72-V69</f>
        <v>0</v>
      </c>
      <c r="O72" s="17">
        <f>FOFA!K72</f>
        <v>0</v>
      </c>
      <c r="P72" s="17">
        <f>FOFA!L72</f>
        <v>0</v>
      </c>
      <c r="Q72" s="41">
        <f>O72-V70</f>
        <v>0</v>
      </c>
      <c r="R72" s="17">
        <f>FOFA!M72</f>
        <v>0</v>
      </c>
      <c r="S72" s="17">
        <f>FOFA!N72</f>
        <v>0</v>
      </c>
      <c r="T72" s="41">
        <f>R72-V71</f>
        <v>0</v>
      </c>
      <c r="U72" s="17">
        <f>FOFA!O72</f>
        <v>0</v>
      </c>
      <c r="V72" s="17">
        <f>FOFA!P72</f>
        <v>0</v>
      </c>
      <c r="W72" s="71">
        <f>U72-V72</f>
        <v>0</v>
      </c>
      <c r="X72" s="17">
        <f>FOFA!Q72</f>
        <v>0</v>
      </c>
      <c r="Y72" s="17">
        <f>FOFA!R72</f>
        <v>0</v>
      </c>
      <c r="Z72" s="41">
        <f>X72-V73</f>
        <v>0</v>
      </c>
      <c r="AA72" s="17">
        <f>FOFA!S72</f>
        <v>-535.4300000000001</v>
      </c>
      <c r="AB72" s="17">
        <f>FOFA!T72</f>
        <v>12</v>
      </c>
      <c r="AC72" s="41">
        <f>AA72-V74</f>
        <v>0</v>
      </c>
      <c r="AD72" s="22">
        <f>FOFA!U72</f>
        <v>0</v>
      </c>
      <c r="AE72" s="22">
        <f>FOFA!V72</f>
        <v>0</v>
      </c>
      <c r="AF72" s="41">
        <f>AD72-V75</f>
        <v>0</v>
      </c>
      <c r="AG72" s="23">
        <f>FOFA!W72</f>
        <v>0</v>
      </c>
      <c r="AH72" s="23">
        <f>FOFA!X72</f>
        <v>0</v>
      </c>
      <c r="AI72" s="42">
        <f>AG72-V76</f>
        <v>0</v>
      </c>
      <c r="AJ72" s="18">
        <f t="shared" si="8"/>
        <v>-677.8660000000001</v>
      </c>
      <c r="AK72" s="18">
        <f t="shared" si="9"/>
        <v>-5995.358</v>
      </c>
    </row>
    <row r="73" spans="1:37" ht="13.5" customHeight="1">
      <c r="A73" s="3"/>
      <c r="B73" s="25" t="s">
        <v>53</v>
      </c>
      <c r="C73" s="21">
        <f>FOFA!C73</f>
        <v>0</v>
      </c>
      <c r="D73" s="21">
        <f>FOFA!D73</f>
        <v>0</v>
      </c>
      <c r="E73" s="40">
        <f>C73-Y66</f>
        <v>0</v>
      </c>
      <c r="F73" s="21">
        <f>FOFA!E73</f>
        <v>0</v>
      </c>
      <c r="G73" s="21">
        <f>FOFA!F73</f>
        <v>0</v>
      </c>
      <c r="H73" s="41">
        <f>F73-Y67</f>
        <v>0</v>
      </c>
      <c r="I73" s="17">
        <f>FOFA!G73</f>
        <v>0</v>
      </c>
      <c r="J73" s="17">
        <f>FOFA!H73</f>
        <v>0</v>
      </c>
      <c r="K73" s="41">
        <f>I73-Y68</f>
        <v>0</v>
      </c>
      <c r="L73" s="17">
        <f>FOFA!I73</f>
        <v>0</v>
      </c>
      <c r="M73" s="17">
        <f>FOFA!J73</f>
        <v>0</v>
      </c>
      <c r="N73" s="41">
        <f>L73-Y69</f>
        <v>0</v>
      </c>
      <c r="O73" s="17">
        <f>FOFA!K73</f>
        <v>0</v>
      </c>
      <c r="P73" s="17">
        <f>FOFA!L73</f>
        <v>0</v>
      </c>
      <c r="Q73" s="41">
        <f>O73-Y70</f>
        <v>0</v>
      </c>
      <c r="R73" s="17">
        <f>FOFA!M73</f>
        <v>0</v>
      </c>
      <c r="S73" s="17">
        <f>FOFA!N73</f>
        <v>0</v>
      </c>
      <c r="T73" s="41">
        <f>R73-Y71</f>
        <v>0</v>
      </c>
      <c r="U73" s="17">
        <f>FOFA!O73</f>
        <v>0</v>
      </c>
      <c r="V73" s="17">
        <f>FOFA!P73</f>
        <v>0</v>
      </c>
      <c r="W73" s="41">
        <f>U73-Y72</f>
        <v>0</v>
      </c>
      <c r="X73" s="17">
        <f>FOFA!Q73</f>
        <v>0</v>
      </c>
      <c r="Y73" s="17">
        <f>FOFA!R73</f>
        <v>0</v>
      </c>
      <c r="Z73" s="71">
        <f>X73-Y73</f>
        <v>0</v>
      </c>
      <c r="AA73" s="17">
        <f>FOFA!S73</f>
        <v>0</v>
      </c>
      <c r="AB73" s="17">
        <f>FOFA!T73</f>
        <v>0</v>
      </c>
      <c r="AC73" s="41">
        <f>AA73-Y74</f>
        <v>0</v>
      </c>
      <c r="AD73" s="22">
        <f>FOFA!U73</f>
        <v>0</v>
      </c>
      <c r="AE73" s="22">
        <f>FOFA!V73</f>
        <v>0</v>
      </c>
      <c r="AF73" s="41">
        <f>AD73-Y75</f>
        <v>0</v>
      </c>
      <c r="AG73" s="23">
        <f>FOFA!W73</f>
        <v>0</v>
      </c>
      <c r="AH73" s="23">
        <f>FOFA!X73</f>
        <v>0</v>
      </c>
      <c r="AI73" s="42">
        <f>AG73-Y76</f>
        <v>0</v>
      </c>
      <c r="AJ73" s="18">
        <f t="shared" si="8"/>
        <v>0</v>
      </c>
      <c r="AK73" s="18">
        <f t="shared" si="9"/>
        <v>0</v>
      </c>
    </row>
    <row r="74" spans="1:37" ht="13.5" customHeight="1">
      <c r="A74" s="3"/>
      <c r="B74" s="25" t="s">
        <v>54</v>
      </c>
      <c r="C74" s="21">
        <f>FOFA!C74</f>
        <v>0</v>
      </c>
      <c r="D74" s="21">
        <f>FOFA!D74</f>
        <v>191631.137</v>
      </c>
      <c r="E74" s="40">
        <f>C74-AB66</f>
        <v>0</v>
      </c>
      <c r="F74" s="21">
        <f>FOFA!E74</f>
        <v>0</v>
      </c>
      <c r="G74" s="21">
        <f>FOFA!F74</f>
        <v>16873.839</v>
      </c>
      <c r="H74" s="41">
        <f>F74-AB67</f>
        <v>0</v>
      </c>
      <c r="I74" s="17">
        <f>FOFA!G74</f>
        <v>0</v>
      </c>
      <c r="J74" s="17">
        <f>FOFA!H74</f>
        <v>28.304</v>
      </c>
      <c r="K74" s="41">
        <f>I74-AB68</f>
        <v>0</v>
      </c>
      <c r="L74" s="17">
        <f>FOFA!I74</f>
        <v>0</v>
      </c>
      <c r="M74" s="17">
        <f>FOFA!J74</f>
        <v>-2803.059</v>
      </c>
      <c r="N74" s="41">
        <f>L74-AB69</f>
        <v>0</v>
      </c>
      <c r="O74" s="17">
        <f>FOFA!K74</f>
        <v>0</v>
      </c>
      <c r="P74" s="17">
        <f>FOFA!L74</f>
        <v>71800.284</v>
      </c>
      <c r="Q74" s="41">
        <f>O74-AB70</f>
        <v>0</v>
      </c>
      <c r="R74" s="17">
        <f>FOFA!M74</f>
        <v>0</v>
      </c>
      <c r="S74" s="17">
        <f>FOFA!N74</f>
        <v>9092.160000000002</v>
      </c>
      <c r="T74" s="41">
        <f>R74-AB71</f>
        <v>-23</v>
      </c>
      <c r="U74" s="17">
        <f>FOFA!O74</f>
        <v>0</v>
      </c>
      <c r="V74" s="17">
        <f>FOFA!P74</f>
        <v>-535.4300000000001</v>
      </c>
      <c r="W74" s="41">
        <f>U74-AB72</f>
        <v>-12</v>
      </c>
      <c r="X74" s="17">
        <f>FOFA!Q74</f>
        <v>0</v>
      </c>
      <c r="Y74" s="17">
        <f>FOFA!R74</f>
        <v>0</v>
      </c>
      <c r="Z74" s="41">
        <f>X74-AB73</f>
        <v>0</v>
      </c>
      <c r="AA74" s="17">
        <f>FOFA!S74</f>
        <v>0</v>
      </c>
      <c r="AB74" s="17">
        <f>FOFA!T74</f>
        <v>6867</v>
      </c>
      <c r="AC74" s="71">
        <f>AA74-AB74</f>
        <v>-6867</v>
      </c>
      <c r="AD74" s="22">
        <f>FOFA!U74</f>
        <v>0</v>
      </c>
      <c r="AE74" s="22">
        <f>FOFA!V74</f>
        <v>-11258</v>
      </c>
      <c r="AF74" s="41">
        <f>AD74-AB75</f>
        <v>0</v>
      </c>
      <c r="AG74" s="23">
        <f>FOFA!W74</f>
        <v>0</v>
      </c>
      <c r="AH74" s="23">
        <f>FOFA!X74</f>
        <v>0</v>
      </c>
      <c r="AI74" s="42">
        <f>AG74-AB76</f>
        <v>0</v>
      </c>
      <c r="AJ74" s="18">
        <f t="shared" si="8"/>
        <v>0</v>
      </c>
      <c r="AK74" s="18">
        <f t="shared" si="9"/>
        <v>281696.235</v>
      </c>
    </row>
    <row r="75" spans="1:37" ht="13.5" customHeight="1">
      <c r="A75" s="3"/>
      <c r="B75" s="25" t="s">
        <v>55</v>
      </c>
      <c r="C75" s="21">
        <f>FOFA!C75</f>
        <v>-3.261</v>
      </c>
      <c r="D75" s="21">
        <f>FOFA!D75</f>
        <v>0</v>
      </c>
      <c r="E75" s="40">
        <f>C75-AE66</f>
        <v>0</v>
      </c>
      <c r="F75" s="21">
        <f>FOFA!E75</f>
        <v>0</v>
      </c>
      <c r="G75" s="21">
        <f>FOFA!F75</f>
        <v>0</v>
      </c>
      <c r="H75" s="41">
        <f>F75-AE67</f>
        <v>0</v>
      </c>
      <c r="I75" s="17">
        <f>FOFA!G75</f>
        <v>0.079</v>
      </c>
      <c r="J75" s="17">
        <f>FOFA!H75</f>
        <v>0</v>
      </c>
      <c r="K75" s="41">
        <f>I75-AE68</f>
        <v>0.079</v>
      </c>
      <c r="L75" s="17">
        <f>FOFA!I75</f>
        <v>0</v>
      </c>
      <c r="M75" s="17">
        <f>FOFA!J75</f>
        <v>0</v>
      </c>
      <c r="N75" s="41">
        <f>L75-AE69</f>
        <v>0</v>
      </c>
      <c r="O75" s="17">
        <f>FOFA!K75</f>
        <v>0</v>
      </c>
      <c r="P75" s="17">
        <f>FOFA!L75</f>
        <v>0</v>
      </c>
      <c r="Q75" s="41">
        <f>O75-AE70</f>
        <v>0</v>
      </c>
      <c r="R75" s="17">
        <f>FOFA!M75</f>
        <v>0</v>
      </c>
      <c r="S75" s="17">
        <f>FOFA!N75</f>
        <v>0</v>
      </c>
      <c r="T75" s="41">
        <f>R75-AE71</f>
        <v>0</v>
      </c>
      <c r="U75" s="17">
        <f>FOFA!O75</f>
        <v>0</v>
      </c>
      <c r="V75" s="17">
        <f>FOFA!P75</f>
        <v>0</v>
      </c>
      <c r="W75" s="41">
        <f>U75-AE72</f>
        <v>0</v>
      </c>
      <c r="X75" s="17">
        <f>FOFA!Q75</f>
        <v>0</v>
      </c>
      <c r="Y75" s="17">
        <f>FOFA!R75</f>
        <v>0</v>
      </c>
      <c r="Z75" s="41">
        <f>X75-AE73</f>
        <v>0</v>
      </c>
      <c r="AA75" s="17">
        <f>FOFA!S75</f>
        <v>-11258</v>
      </c>
      <c r="AB75" s="17">
        <f>FOFA!T75</f>
        <v>0</v>
      </c>
      <c r="AC75" s="41">
        <f>AA75-AE74</f>
        <v>0</v>
      </c>
      <c r="AD75" s="22">
        <f>FOFA!U75</f>
        <v>0</v>
      </c>
      <c r="AE75" s="22">
        <f>FOFA!V75</f>
        <v>0</v>
      </c>
      <c r="AF75" s="71">
        <f>AD75-AE75</f>
        <v>0</v>
      </c>
      <c r="AG75" s="23">
        <f>FOFA!W75</f>
        <v>0</v>
      </c>
      <c r="AH75" s="23">
        <f>FOFA!X75</f>
        <v>0</v>
      </c>
      <c r="AI75" s="42">
        <f>AG75-AE76</f>
        <v>0</v>
      </c>
      <c r="AJ75" s="18">
        <f t="shared" si="8"/>
        <v>-11261.182</v>
      </c>
      <c r="AK75" s="18">
        <f t="shared" si="9"/>
        <v>0</v>
      </c>
    </row>
    <row r="76" spans="1:37" ht="13.5" customHeight="1">
      <c r="A76" s="3"/>
      <c r="B76" s="25" t="s">
        <v>56</v>
      </c>
      <c r="C76" s="21">
        <f>FOFA!C76</f>
        <v>0</v>
      </c>
      <c r="D76" s="21">
        <f>FOFA!D76</f>
        <v>0</v>
      </c>
      <c r="E76" s="40">
        <f>C76-AH66</f>
        <v>0</v>
      </c>
      <c r="F76" s="21">
        <f>FOFA!E76</f>
        <v>0</v>
      </c>
      <c r="G76" s="21">
        <f>FOFA!F76</f>
        <v>0</v>
      </c>
      <c r="H76" s="41">
        <f>F76-AH67</f>
        <v>0</v>
      </c>
      <c r="I76" s="17">
        <f>FOFA!G76</f>
        <v>0</v>
      </c>
      <c r="J76" s="17">
        <f>FOFA!H76</f>
        <v>7.805</v>
      </c>
      <c r="K76" s="41">
        <f>I76-AH68</f>
        <v>0</v>
      </c>
      <c r="L76" s="17">
        <f>FOFA!I76</f>
        <v>0</v>
      </c>
      <c r="M76" s="17">
        <f>FOFA!J76</f>
        <v>0</v>
      </c>
      <c r="N76" s="41">
        <f>L76-AH69</f>
        <v>0</v>
      </c>
      <c r="O76" s="17">
        <f>FOFA!K76</f>
        <v>0</v>
      </c>
      <c r="P76" s="17">
        <f>FOFA!L76</f>
        <v>-44895.311</v>
      </c>
      <c r="Q76" s="41">
        <f>O76-AH70</f>
        <v>0</v>
      </c>
      <c r="R76" s="17">
        <f>FOFA!M76</f>
        <v>0</v>
      </c>
      <c r="S76" s="17">
        <f>FOFA!N76</f>
        <v>0</v>
      </c>
      <c r="T76" s="41">
        <f>R76-AH71</f>
        <v>0</v>
      </c>
      <c r="U76" s="17">
        <f>FOFA!O76</f>
        <v>0</v>
      </c>
      <c r="V76" s="17">
        <f>FOFA!P76</f>
        <v>0</v>
      </c>
      <c r="W76" s="41">
        <f>U76-AH72</f>
        <v>0</v>
      </c>
      <c r="X76" s="17">
        <f>FOFA!Q76</f>
        <v>0</v>
      </c>
      <c r="Y76" s="17">
        <f>FOFA!R76</f>
        <v>0</v>
      </c>
      <c r="Z76" s="41">
        <f>X76-AH73</f>
        <v>0</v>
      </c>
      <c r="AA76" s="17">
        <f>FOFA!S76</f>
        <v>0</v>
      </c>
      <c r="AB76" s="17">
        <f>FOFA!T76</f>
        <v>0</v>
      </c>
      <c r="AC76" s="41">
        <f>AA76-AH74</f>
        <v>0</v>
      </c>
      <c r="AD76" s="22">
        <f>FOFA!U76</f>
        <v>0</v>
      </c>
      <c r="AE76" s="22">
        <f>FOFA!V76</f>
        <v>0</v>
      </c>
      <c r="AF76" s="41">
        <f>AD76-AH75</f>
        <v>0</v>
      </c>
      <c r="AG76" s="23">
        <f>FOFA!W76</f>
        <v>0</v>
      </c>
      <c r="AH76" s="23">
        <f>FOFA!X76</f>
        <v>0</v>
      </c>
      <c r="AI76" s="72">
        <f>AG76-AH76</f>
        <v>0</v>
      </c>
      <c r="AJ76" s="18">
        <f t="shared" si="8"/>
        <v>0</v>
      </c>
      <c r="AK76" s="18">
        <f t="shared" si="9"/>
        <v>-44887.506</v>
      </c>
    </row>
    <row r="77" spans="1:37" s="14" customFormat="1" ht="13.5" customHeight="1">
      <c r="A77" s="13"/>
      <c r="B77" s="24" t="s">
        <v>22</v>
      </c>
      <c r="C77" s="21">
        <f>FOFA!C77</f>
        <v>5646.224</v>
      </c>
      <c r="D77" s="21">
        <f>FOFA!D77</f>
        <v>72144.21328000001</v>
      </c>
      <c r="E77" s="48"/>
      <c r="F77" s="21">
        <f>FOFA!E77</f>
        <v>-3631.2709999999997</v>
      </c>
      <c r="G77" s="21">
        <f>FOFA!F77</f>
        <v>3645.069</v>
      </c>
      <c r="H77" s="48"/>
      <c r="I77" s="15">
        <f>FOFA!G77</f>
        <v>453.701</v>
      </c>
      <c r="J77" s="15">
        <f>FOFA!H77</f>
        <v>3255.7639999999997</v>
      </c>
      <c r="K77" s="48"/>
      <c r="L77" s="17">
        <f>FOFA!I77</f>
        <v>-3.981</v>
      </c>
      <c r="M77" s="17">
        <f>FOFA!J77</f>
        <v>19234.613</v>
      </c>
      <c r="N77" s="48"/>
      <c r="O77" s="17">
        <f>FOFA!K77</f>
        <v>0</v>
      </c>
      <c r="P77" s="17">
        <f>FOFA!L77</f>
        <v>-119.06200000000001</v>
      </c>
      <c r="Q77" s="48"/>
      <c r="R77" s="17">
        <f>FOFA!M77</f>
        <v>-33215.004</v>
      </c>
      <c r="S77" s="17">
        <f>FOFA!N77</f>
        <v>1042.195</v>
      </c>
      <c r="T77" s="48"/>
      <c r="U77" s="17">
        <f>FOFA!O77</f>
        <v>15810.371</v>
      </c>
      <c r="V77" s="17">
        <f>FOFA!P77</f>
        <v>11396.780999999999</v>
      </c>
      <c r="W77" s="48"/>
      <c r="X77" s="17">
        <f>FOFA!Q77</f>
        <v>-75.076</v>
      </c>
      <c r="Y77" s="17">
        <f>FOFA!R77</f>
        <v>14</v>
      </c>
      <c r="Z77" s="48"/>
      <c r="AA77" s="17">
        <f>FOFA!S77</f>
        <v>238301.71328000003</v>
      </c>
      <c r="AB77" s="17">
        <f>FOFA!T77</f>
        <v>14632</v>
      </c>
      <c r="AC77" s="48"/>
      <c r="AD77" s="22">
        <f>FOFA!U77</f>
        <v>0</v>
      </c>
      <c r="AE77" s="22">
        <f>FOFA!V77</f>
        <v>207683.907</v>
      </c>
      <c r="AF77" s="48"/>
      <c r="AG77" s="18">
        <f>FOFA!W77</f>
        <v>0</v>
      </c>
      <c r="AH77" s="18">
        <f>FOFA!X77</f>
        <v>-50631</v>
      </c>
      <c r="AI77" s="48"/>
      <c r="AJ77" s="18">
        <f>SUM(AJ78:AJ88)</f>
        <v>223286.67728</v>
      </c>
      <c r="AK77" s="18">
        <f>SUM(AK78:AK88)</f>
        <v>282298.48027999996</v>
      </c>
    </row>
    <row r="78" spans="1:37" ht="13.5" customHeight="1">
      <c r="A78" s="3"/>
      <c r="B78" s="25" t="s">
        <v>46</v>
      </c>
      <c r="C78" s="21">
        <f>FOFA!C78</f>
        <v>3492.677</v>
      </c>
      <c r="D78" s="21">
        <f>FOFA!D78</f>
        <v>1420.075</v>
      </c>
      <c r="E78" s="69">
        <f>C78-D78</f>
        <v>2072.602</v>
      </c>
      <c r="F78" s="21">
        <f>FOFA!E78</f>
        <v>-1931.271</v>
      </c>
      <c r="G78" s="21">
        <f>FOFA!F78</f>
        <v>432.36199999999997</v>
      </c>
      <c r="H78" s="41">
        <f>F78-D79</f>
        <v>0</v>
      </c>
      <c r="I78" s="17">
        <f>FOFA!G78</f>
        <v>460.13100000000003</v>
      </c>
      <c r="J78" s="17">
        <f>FOFA!H78</f>
        <v>64.512</v>
      </c>
      <c r="K78" s="41">
        <f>I78-D80</f>
        <v>0</v>
      </c>
      <c r="L78" s="17">
        <f>FOFA!I78</f>
        <v>0</v>
      </c>
      <c r="M78" s="17">
        <f>FOFA!J78</f>
        <v>457.759</v>
      </c>
      <c r="N78" s="41">
        <f>L78-D81</f>
        <v>0</v>
      </c>
      <c r="O78" s="17">
        <f>FOFA!K78</f>
        <v>0</v>
      </c>
      <c r="P78" s="17">
        <f>FOFA!L78</f>
        <v>0</v>
      </c>
      <c r="Q78" s="41">
        <f>O78-D82</f>
        <v>0</v>
      </c>
      <c r="R78" s="17">
        <f>FOFA!M78</f>
        <v>6210.9800000000005</v>
      </c>
      <c r="S78" s="17">
        <f>FOFA!N78</f>
        <v>1081.191</v>
      </c>
      <c r="T78" s="41">
        <f>R78-D83</f>
        <v>0</v>
      </c>
      <c r="U78" s="17">
        <f>FOFA!O78</f>
        <v>11087.036</v>
      </c>
      <c r="V78" s="17">
        <f>FOFA!P78</f>
        <v>112.845</v>
      </c>
      <c r="W78" s="41">
        <f>U78-D84</f>
        <v>0</v>
      </c>
      <c r="X78" s="17">
        <f>FOFA!Q78</f>
        <v>-75.076</v>
      </c>
      <c r="Y78" s="17">
        <f>FOFA!R78</f>
        <v>0</v>
      </c>
      <c r="Z78" s="41">
        <f>X78-D85</f>
        <v>0</v>
      </c>
      <c r="AA78" s="17">
        <f>FOFA!S78</f>
        <v>53866.07628000001</v>
      </c>
      <c r="AB78" s="17">
        <f>FOFA!T78</f>
        <v>0</v>
      </c>
      <c r="AC78" s="41">
        <f>AA78-D86</f>
        <v>0</v>
      </c>
      <c r="AD78" s="22">
        <f>FOFA!U78</f>
        <v>0</v>
      </c>
      <c r="AE78" s="22">
        <f>FOFA!V78</f>
        <v>-1.6929999999999992</v>
      </c>
      <c r="AF78" s="41">
        <f>AD78-D87</f>
        <v>0</v>
      </c>
      <c r="AG78" s="23">
        <f>FOFA!W78</f>
        <v>0</v>
      </c>
      <c r="AH78" s="23">
        <f>FOFA!X78</f>
        <v>0</v>
      </c>
      <c r="AI78" s="42">
        <f>AG78-D88</f>
        <v>-1106.262</v>
      </c>
      <c r="AJ78" s="18">
        <f aca="true" t="shared" si="10" ref="AJ78:AJ88">C78+F78+I78+L78+O78++U78+X78+AA78+AD78+AG78+R78</f>
        <v>73110.55328000001</v>
      </c>
      <c r="AK78" s="18">
        <f aca="true" t="shared" si="11" ref="AK78:AK88">D78+G78+J78+M78+P78+V78+Y78+AB78+AE78+AH78+S78</f>
        <v>3567.0509999999995</v>
      </c>
    </row>
    <row r="79" spans="1:37" ht="13.5" customHeight="1">
      <c r="A79" s="3"/>
      <c r="B79" s="25" t="s">
        <v>47</v>
      </c>
      <c r="C79" s="21">
        <f>FOFA!C79</f>
        <v>432.36199999999997</v>
      </c>
      <c r="D79" s="21">
        <f>FOFA!D79</f>
        <v>-1931.271</v>
      </c>
      <c r="E79" s="40">
        <f>C79-G78</f>
        <v>0</v>
      </c>
      <c r="F79" s="21">
        <f>FOFA!E79</f>
        <v>-1700</v>
      </c>
      <c r="G79" s="21">
        <f>FOFA!F79</f>
        <v>1289.978</v>
      </c>
      <c r="H79" s="71">
        <f>F79-G79</f>
        <v>-2989.978</v>
      </c>
      <c r="I79" s="17">
        <f>FOFA!G79</f>
        <v>0</v>
      </c>
      <c r="J79" s="17">
        <f>FOFA!H79</f>
        <v>0</v>
      </c>
      <c r="K79" s="41">
        <f>I79-G80</f>
        <v>0</v>
      </c>
      <c r="L79" s="17">
        <f>FOFA!I79</f>
        <v>0</v>
      </c>
      <c r="M79" s="17">
        <f>FOFA!J79</f>
        <v>0</v>
      </c>
      <c r="N79" s="41">
        <f>L79-G81</f>
        <v>0</v>
      </c>
      <c r="O79" s="17">
        <f>FOFA!K79</f>
        <v>0</v>
      </c>
      <c r="P79" s="17">
        <f>FOFA!L79</f>
        <v>0</v>
      </c>
      <c r="Q79" s="41">
        <f>O79-G82</f>
        <v>0</v>
      </c>
      <c r="R79" s="17">
        <f>FOFA!M79</f>
        <v>1803.907</v>
      </c>
      <c r="S79" s="17">
        <f>FOFA!N79</f>
        <v>0</v>
      </c>
      <c r="T79" s="41">
        <f>R79-G83</f>
        <v>0</v>
      </c>
      <c r="U79" s="17">
        <f>FOFA!O79</f>
        <v>320</v>
      </c>
      <c r="V79" s="17">
        <f>FOFA!P79</f>
        <v>-1.903</v>
      </c>
      <c r="W79" s="41">
        <f>U79-G84</f>
        <v>70.84</v>
      </c>
      <c r="X79" s="17">
        <f>FOFA!Q79</f>
        <v>0</v>
      </c>
      <c r="Y79" s="17">
        <f>FOFA!R79</f>
        <v>0</v>
      </c>
      <c r="Z79" s="41">
        <f>X79-G85</f>
        <v>0</v>
      </c>
      <c r="AA79" s="17">
        <f>FOFA!S79</f>
        <v>-130.33800000000002</v>
      </c>
      <c r="AB79" s="17">
        <f>FOFA!T79</f>
        <v>0</v>
      </c>
      <c r="AC79" s="41">
        <f>AA79-G86</f>
        <v>0</v>
      </c>
      <c r="AD79" s="22">
        <f>FOFA!U79</f>
        <v>0</v>
      </c>
      <c r="AE79" s="22">
        <f>FOFA!V79</f>
        <v>0</v>
      </c>
      <c r="AF79" s="41">
        <f>AD79-G87</f>
        <v>0</v>
      </c>
      <c r="AG79" s="23">
        <f>FOFA!W79</f>
        <v>0</v>
      </c>
      <c r="AH79" s="23">
        <f>FOFA!X79</f>
        <v>0</v>
      </c>
      <c r="AI79" s="42">
        <f>AG79-G88</f>
        <v>0</v>
      </c>
      <c r="AJ79" s="18">
        <f t="shared" si="10"/>
        <v>725.931</v>
      </c>
      <c r="AK79" s="18">
        <f t="shared" si="11"/>
        <v>-643.1959999999999</v>
      </c>
    </row>
    <row r="80" spans="1:37" ht="13.5" customHeight="1">
      <c r="A80" s="3"/>
      <c r="B80" s="25" t="s">
        <v>48</v>
      </c>
      <c r="C80" s="21">
        <f>FOFA!C80</f>
        <v>64.512</v>
      </c>
      <c r="D80" s="21">
        <f>FOFA!D80</f>
        <v>460.13100000000003</v>
      </c>
      <c r="E80" s="40">
        <f>C80-J78</f>
        <v>0</v>
      </c>
      <c r="F80" s="21">
        <f>FOFA!E80</f>
        <v>0</v>
      </c>
      <c r="G80" s="21">
        <f>FOFA!F80</f>
        <v>0</v>
      </c>
      <c r="H80" s="41">
        <f>F80-J79</f>
        <v>0</v>
      </c>
      <c r="I80" s="17">
        <f>FOFA!G80</f>
        <v>0</v>
      </c>
      <c r="J80" s="17">
        <f>FOFA!H80</f>
        <v>-378.259</v>
      </c>
      <c r="K80" s="71">
        <f>I80-J80</f>
        <v>378.259</v>
      </c>
      <c r="L80" s="17">
        <f>FOFA!I80</f>
        <v>0</v>
      </c>
      <c r="M80" s="17">
        <f>FOFA!J80</f>
        <v>0</v>
      </c>
      <c r="N80" s="41">
        <f>L80-J81</f>
        <v>0</v>
      </c>
      <c r="O80" s="17">
        <f>FOFA!K80</f>
        <v>0</v>
      </c>
      <c r="P80" s="17">
        <f>FOFA!L80</f>
        <v>-98.686</v>
      </c>
      <c r="Q80" s="41">
        <f>O80-J82</f>
        <v>0</v>
      </c>
      <c r="R80" s="17">
        <f>FOFA!M80</f>
        <v>1846.757</v>
      </c>
      <c r="S80" s="17">
        <f>FOFA!N80</f>
        <v>-6.43</v>
      </c>
      <c r="T80" s="41">
        <f>R80-J83</f>
        <v>0</v>
      </c>
      <c r="U80" s="17">
        <f>FOFA!O80</f>
        <v>50</v>
      </c>
      <c r="V80" s="17">
        <f>FOFA!P80</f>
        <v>0.43</v>
      </c>
      <c r="W80" s="41">
        <f>U80-J84</f>
        <v>12.959000000000003</v>
      </c>
      <c r="X80" s="17">
        <f>FOFA!Q80</f>
        <v>0</v>
      </c>
      <c r="Y80" s="17">
        <f>FOFA!R80</f>
        <v>0</v>
      </c>
      <c r="Z80" s="41">
        <f>X80-K85</f>
        <v>0</v>
      </c>
      <c r="AA80" s="17">
        <f>FOFA!S80</f>
        <v>1685.7129999999997</v>
      </c>
      <c r="AB80" s="17">
        <f>FOFA!T80</f>
        <v>0</v>
      </c>
      <c r="AC80" s="41">
        <f>AA80-J86</f>
        <v>0</v>
      </c>
      <c r="AD80" s="22">
        <f>FOFA!U80</f>
        <v>0</v>
      </c>
      <c r="AE80" s="22">
        <f>FOFA!V80</f>
        <v>0</v>
      </c>
      <c r="AF80" s="41">
        <f>AD80-J87</f>
        <v>0</v>
      </c>
      <c r="AG80" s="23">
        <f>FOFA!W80</f>
        <v>0</v>
      </c>
      <c r="AH80" s="23">
        <f>FOFA!X80</f>
        <v>0</v>
      </c>
      <c r="AI80" s="42">
        <f>AG80-J88</f>
        <v>0</v>
      </c>
      <c r="AJ80" s="18">
        <f t="shared" si="10"/>
        <v>3646.982</v>
      </c>
      <c r="AK80" s="18">
        <f t="shared" si="11"/>
        <v>-22.813999999999993</v>
      </c>
    </row>
    <row r="81" spans="1:37" ht="13.5" customHeight="1">
      <c r="A81" s="3"/>
      <c r="B81" s="25" t="s">
        <v>49</v>
      </c>
      <c r="C81" s="21">
        <f>FOFA!C81</f>
        <v>457.759</v>
      </c>
      <c r="D81" s="21">
        <f>FOFA!D81</f>
        <v>0</v>
      </c>
      <c r="E81" s="40">
        <f>C81-M78</f>
        <v>0</v>
      </c>
      <c r="F81" s="21">
        <f>FOFA!E81</f>
        <v>0</v>
      </c>
      <c r="G81" s="21">
        <f>FOFA!F81</f>
        <v>0</v>
      </c>
      <c r="H81" s="41">
        <f>F81-M79</f>
        <v>0</v>
      </c>
      <c r="I81" s="17">
        <f>FOFA!G81</f>
        <v>0</v>
      </c>
      <c r="J81" s="17">
        <f>FOFA!H81</f>
        <v>0</v>
      </c>
      <c r="K81" s="41">
        <f>I81-M80</f>
        <v>0</v>
      </c>
      <c r="L81" s="17">
        <f>FOFA!I81</f>
        <v>0</v>
      </c>
      <c r="M81" s="17">
        <f>FOFA!J81</f>
        <v>0</v>
      </c>
      <c r="N81" s="71">
        <f>L81-M81</f>
        <v>0</v>
      </c>
      <c r="O81" s="17">
        <f>FOFA!K81</f>
        <v>0</v>
      </c>
      <c r="P81" s="17">
        <f>FOFA!L81</f>
        <v>0</v>
      </c>
      <c r="Q81" s="41">
        <f>O81-M82</f>
        <v>0</v>
      </c>
      <c r="R81" s="17">
        <f>FOFA!M81</f>
        <v>63.845</v>
      </c>
      <c r="S81" s="17">
        <f>FOFA!N81</f>
        <v>-3.981</v>
      </c>
      <c r="T81" s="41">
        <f>R81-M83</f>
        <v>0</v>
      </c>
      <c r="U81" s="17">
        <f>FOFA!O81</f>
        <v>2020</v>
      </c>
      <c r="V81" s="17">
        <f>FOFA!P81</f>
        <v>12000</v>
      </c>
      <c r="W81" s="41">
        <f>U81-M84</f>
        <v>2020</v>
      </c>
      <c r="X81" s="17">
        <f>FOFA!Q81</f>
        <v>0</v>
      </c>
      <c r="Y81" s="17">
        <f>FOFA!R81</f>
        <v>0</v>
      </c>
      <c r="Z81" s="41">
        <f>X81-N85</f>
        <v>0</v>
      </c>
      <c r="AA81" s="17">
        <f>FOFA!S81</f>
        <v>18694.091</v>
      </c>
      <c r="AB81" s="17">
        <f>FOFA!T81</f>
        <v>0</v>
      </c>
      <c r="AC81" s="41">
        <f>AA81-M86</f>
        <v>0</v>
      </c>
      <c r="AD81" s="22">
        <f>FOFA!U81</f>
        <v>0</v>
      </c>
      <c r="AE81" s="22">
        <f>FOFA!V81</f>
        <v>0</v>
      </c>
      <c r="AF81" s="41">
        <f>AD81-M87</f>
        <v>0</v>
      </c>
      <c r="AG81" s="23">
        <f>FOFA!W81</f>
        <v>0</v>
      </c>
      <c r="AH81" s="23">
        <f>FOFA!X81</f>
        <v>0</v>
      </c>
      <c r="AI81" s="42">
        <f>AG81-M88</f>
        <v>-18.918</v>
      </c>
      <c r="AJ81" s="18">
        <f t="shared" si="10"/>
        <v>21235.695</v>
      </c>
      <c r="AK81" s="18">
        <f t="shared" si="11"/>
        <v>11996.019</v>
      </c>
    </row>
    <row r="82" spans="1:37" ht="13.5" customHeight="1">
      <c r="A82" s="3"/>
      <c r="B82" s="25" t="s">
        <v>50</v>
      </c>
      <c r="C82" s="21">
        <f>FOFA!C82</f>
        <v>0</v>
      </c>
      <c r="D82" s="21">
        <f>FOFA!D82</f>
        <v>0</v>
      </c>
      <c r="E82" s="40">
        <f>C82-P78</f>
        <v>0</v>
      </c>
      <c r="F82" s="21">
        <f>FOFA!E82</f>
        <v>0</v>
      </c>
      <c r="G82" s="21">
        <f>FOFA!F82</f>
        <v>0</v>
      </c>
      <c r="H82" s="41">
        <f>F82-P79</f>
        <v>0</v>
      </c>
      <c r="I82" s="17">
        <f>FOFA!G82</f>
        <v>0</v>
      </c>
      <c r="J82" s="17">
        <f>FOFA!H82</f>
        <v>0</v>
      </c>
      <c r="K82" s="41">
        <f>I82-P80</f>
        <v>98.686</v>
      </c>
      <c r="L82" s="17">
        <f>FOFA!I82</f>
        <v>0</v>
      </c>
      <c r="M82" s="17">
        <f>FOFA!J82</f>
        <v>0</v>
      </c>
      <c r="N82" s="41">
        <f>L82-P81</f>
        <v>0</v>
      </c>
      <c r="O82" s="17">
        <f>FOFA!K82</f>
        <v>0</v>
      </c>
      <c r="P82" s="17">
        <f>FOFA!L82</f>
        <v>0</v>
      </c>
      <c r="Q82" s="71">
        <f>O82-P82</f>
        <v>0</v>
      </c>
      <c r="R82" s="17">
        <f>FOFA!M82</f>
        <v>0</v>
      </c>
      <c r="S82" s="17">
        <f>FOFA!N82</f>
        <v>0</v>
      </c>
      <c r="T82" s="41">
        <f>R82-P83</f>
        <v>0</v>
      </c>
      <c r="U82" s="17">
        <f>FOFA!O82</f>
        <v>0</v>
      </c>
      <c r="V82" s="17">
        <f>FOFA!P82</f>
        <v>0</v>
      </c>
      <c r="W82" s="41">
        <f>U82-P84</f>
        <v>0</v>
      </c>
      <c r="X82" s="17">
        <f>FOFA!Q82</f>
        <v>0</v>
      </c>
      <c r="Y82" s="17">
        <f>FOFA!R82</f>
        <v>0</v>
      </c>
      <c r="Z82" s="41">
        <f>X82-P85</f>
        <v>0</v>
      </c>
      <c r="AA82" s="17">
        <f>FOFA!S82</f>
        <v>-20.376</v>
      </c>
      <c r="AB82" s="17">
        <f>FOFA!T82</f>
        <v>0</v>
      </c>
      <c r="AC82" s="41">
        <f>AA82-P86</f>
        <v>0</v>
      </c>
      <c r="AD82" s="22">
        <f>FOFA!U82</f>
        <v>0</v>
      </c>
      <c r="AE82" s="22">
        <f>FOFA!V82</f>
        <v>0</v>
      </c>
      <c r="AF82" s="41">
        <f>AD82-P87</f>
        <v>0</v>
      </c>
      <c r="AG82" s="23">
        <f>FOFA!W82</f>
        <v>0</v>
      </c>
      <c r="AH82" s="23">
        <f>FOFA!X82</f>
        <v>0</v>
      </c>
      <c r="AI82" s="42">
        <f>AG82-P88</f>
        <v>0</v>
      </c>
      <c r="AJ82" s="18">
        <f t="shared" si="10"/>
        <v>-20.376</v>
      </c>
      <c r="AK82" s="18">
        <f t="shared" si="11"/>
        <v>0</v>
      </c>
    </row>
    <row r="83" spans="1:37" ht="13.5" customHeight="1">
      <c r="A83" s="3"/>
      <c r="B83" s="25" t="s">
        <v>51</v>
      </c>
      <c r="C83" s="21">
        <f>FOFA!C83</f>
        <v>1081.191</v>
      </c>
      <c r="D83" s="21">
        <f>FOFA!D83</f>
        <v>6210.9800000000005</v>
      </c>
      <c r="E83" s="40">
        <f>C83-S78</f>
        <v>0</v>
      </c>
      <c r="F83" s="21">
        <f>FOFA!E83</f>
        <v>0</v>
      </c>
      <c r="G83" s="21">
        <f>FOFA!F83</f>
        <v>1803.907</v>
      </c>
      <c r="H83" s="41">
        <f>F83-S79</f>
        <v>0</v>
      </c>
      <c r="I83" s="17">
        <f>FOFA!G83</f>
        <v>-6.43</v>
      </c>
      <c r="J83" s="17">
        <f>FOFA!H83</f>
        <v>1846.757</v>
      </c>
      <c r="K83" s="41">
        <f>I83-S80</f>
        <v>0</v>
      </c>
      <c r="L83" s="17">
        <f>FOFA!I83</f>
        <v>-3.981</v>
      </c>
      <c r="M83" s="17">
        <f>FOFA!J83</f>
        <v>63.845</v>
      </c>
      <c r="N83" s="41">
        <f>L83-S81</f>
        <v>0</v>
      </c>
      <c r="O83" s="17">
        <f>FOFA!K83</f>
        <v>0</v>
      </c>
      <c r="P83" s="17">
        <f>FOFA!L83</f>
        <v>0</v>
      </c>
      <c r="Q83" s="41">
        <f>O83-S82</f>
        <v>0</v>
      </c>
      <c r="R83" s="17">
        <f>FOFA!M83</f>
        <v>-35278</v>
      </c>
      <c r="S83" s="17">
        <f>FOFA!N83</f>
        <v>-949.7600000000001</v>
      </c>
      <c r="T83" s="71">
        <f>R83-S83</f>
        <v>-34328.24</v>
      </c>
      <c r="U83" s="17">
        <f>FOFA!O83</f>
        <v>1333.335</v>
      </c>
      <c r="V83" s="17">
        <f>FOFA!P83</f>
        <v>29.907</v>
      </c>
      <c r="W83" s="41">
        <f>U83-S84</f>
        <v>0</v>
      </c>
      <c r="X83" s="17">
        <f>FOFA!Q83</f>
        <v>0</v>
      </c>
      <c r="Y83" s="17">
        <f>FOFA!R83</f>
        <v>0</v>
      </c>
      <c r="Z83" s="41">
        <f>X83-S85</f>
        <v>0</v>
      </c>
      <c r="AA83" s="17">
        <f>FOFA!S83</f>
        <v>-412.16</v>
      </c>
      <c r="AB83" s="17">
        <f>FOFA!T83</f>
        <v>310</v>
      </c>
      <c r="AC83" s="41">
        <f>AA83-S86</f>
        <v>0</v>
      </c>
      <c r="AD83" s="22">
        <f>FOFA!U83</f>
        <v>0</v>
      </c>
      <c r="AE83" s="22">
        <f>FOFA!V83</f>
        <v>33.6</v>
      </c>
      <c r="AF83" s="41">
        <f>AD83-S87</f>
        <v>0</v>
      </c>
      <c r="AG83" s="23">
        <f>FOFA!W83</f>
        <v>0</v>
      </c>
      <c r="AH83" s="23">
        <f>FOFA!X83</f>
        <v>-7928</v>
      </c>
      <c r="AI83" s="42">
        <f>AG83-S88</f>
        <v>0</v>
      </c>
      <c r="AJ83" s="18">
        <f t="shared" si="10"/>
        <v>-33286.045</v>
      </c>
      <c r="AK83" s="18">
        <f t="shared" si="11"/>
        <v>1421.235999999999</v>
      </c>
    </row>
    <row r="84" spans="1:37" ht="13.5" customHeight="1">
      <c r="A84" s="3"/>
      <c r="B84" s="25" t="s">
        <v>52</v>
      </c>
      <c r="C84" s="21">
        <f>FOFA!C84</f>
        <v>112.845</v>
      </c>
      <c r="D84" s="21">
        <f>FOFA!D84</f>
        <v>11087.036</v>
      </c>
      <c r="E84" s="40">
        <f>C84-V78</f>
        <v>0</v>
      </c>
      <c r="F84" s="21">
        <f>FOFA!E84</f>
        <v>0</v>
      </c>
      <c r="G84" s="21">
        <f>FOFA!F84</f>
        <v>249.16</v>
      </c>
      <c r="H84" s="41">
        <f>F84-V79</f>
        <v>1.903</v>
      </c>
      <c r="I84" s="17">
        <f>FOFA!G84</f>
        <v>0</v>
      </c>
      <c r="J84" s="17">
        <f>FOFA!H84</f>
        <v>37.041</v>
      </c>
      <c r="K84" s="41">
        <f>I84-V80</f>
        <v>-0.43</v>
      </c>
      <c r="L84" s="17">
        <f>FOFA!I84</f>
        <v>0</v>
      </c>
      <c r="M84" s="17">
        <f>FOFA!J84</f>
        <v>0</v>
      </c>
      <c r="N84" s="41">
        <f>L84-V81</f>
        <v>-12000</v>
      </c>
      <c r="O84" s="17">
        <f>FOFA!K84</f>
        <v>0</v>
      </c>
      <c r="P84" s="17">
        <f>FOFA!L84</f>
        <v>0</v>
      </c>
      <c r="Q84" s="41">
        <f>O84-V82</f>
        <v>0</v>
      </c>
      <c r="R84" s="17">
        <f>FOFA!M84</f>
        <v>29.907</v>
      </c>
      <c r="S84" s="17">
        <f>FOFA!N84</f>
        <v>1333.335</v>
      </c>
      <c r="T84" s="41">
        <f>R84-V83</f>
        <v>0</v>
      </c>
      <c r="U84" s="17">
        <f>FOFA!O84</f>
        <v>0</v>
      </c>
      <c r="V84" s="17">
        <f>FOFA!P84</f>
        <v>-414.205</v>
      </c>
      <c r="W84" s="71">
        <f>U84-V84</f>
        <v>414.205</v>
      </c>
      <c r="X84" s="17">
        <f>FOFA!Q84</f>
        <v>0</v>
      </c>
      <c r="Y84" s="17">
        <f>FOFA!R84</f>
        <v>0</v>
      </c>
      <c r="Z84" s="41">
        <f>X84-V85</f>
        <v>0</v>
      </c>
      <c r="AA84" s="17">
        <f>FOFA!S84</f>
        <v>-330.2929999999999</v>
      </c>
      <c r="AB84" s="17">
        <f>FOFA!T84</f>
        <v>8144</v>
      </c>
      <c r="AC84" s="41">
        <f>AA84-V86</f>
        <v>0</v>
      </c>
      <c r="AD84" s="22">
        <f>FOFA!U84</f>
        <v>0</v>
      </c>
      <c r="AE84" s="22">
        <f>FOFA!V84</f>
        <v>0</v>
      </c>
      <c r="AF84" s="41">
        <f>AD84-V87</f>
        <v>0</v>
      </c>
      <c r="AG84" s="23">
        <f>FOFA!W84</f>
        <v>0</v>
      </c>
      <c r="AH84" s="23">
        <f>FOFA!X84</f>
        <v>0</v>
      </c>
      <c r="AI84" s="42">
        <f>AG84-V88</f>
        <v>0</v>
      </c>
      <c r="AJ84" s="18">
        <f t="shared" si="10"/>
        <v>-187.54099999999988</v>
      </c>
      <c r="AK84" s="18">
        <f t="shared" si="11"/>
        <v>20436.367</v>
      </c>
    </row>
    <row r="85" spans="1:37" ht="13.5" customHeight="1">
      <c r="A85" s="3"/>
      <c r="B85" s="25" t="s">
        <v>53</v>
      </c>
      <c r="C85" s="21">
        <f>FOFA!C85</f>
        <v>0</v>
      </c>
      <c r="D85" s="21">
        <f>FOFA!D85</f>
        <v>-75.076</v>
      </c>
      <c r="E85" s="40">
        <f>C85-Y78</f>
        <v>0</v>
      </c>
      <c r="F85" s="21">
        <f>FOFA!E85</f>
        <v>0</v>
      </c>
      <c r="G85" s="21">
        <f>FOFA!F85</f>
        <v>0</v>
      </c>
      <c r="H85" s="41">
        <f>F85-Y79</f>
        <v>0</v>
      </c>
      <c r="I85" s="17">
        <f>FOFA!G85</f>
        <v>0</v>
      </c>
      <c r="J85" s="17">
        <f>FOFA!H85</f>
        <v>0</v>
      </c>
      <c r="K85" s="41">
        <f>I85-Y80</f>
        <v>0</v>
      </c>
      <c r="L85" s="17">
        <f>FOFA!I85</f>
        <v>0</v>
      </c>
      <c r="M85" s="17">
        <f>FOFA!J85</f>
        <v>0</v>
      </c>
      <c r="N85" s="41">
        <f>L85-Y81</f>
        <v>0</v>
      </c>
      <c r="O85" s="17">
        <f>FOFA!K85</f>
        <v>0</v>
      </c>
      <c r="P85" s="17">
        <f>FOFA!L85</f>
        <v>0</v>
      </c>
      <c r="Q85" s="41">
        <f>O85-Y82</f>
        <v>0</v>
      </c>
      <c r="R85" s="17">
        <f>FOFA!M85</f>
        <v>0</v>
      </c>
      <c r="S85" s="17">
        <f>FOFA!N85</f>
        <v>0</v>
      </c>
      <c r="T85" s="41">
        <f>R85-Y83</f>
        <v>0</v>
      </c>
      <c r="U85" s="17">
        <f>FOFA!O85</f>
        <v>0</v>
      </c>
      <c r="V85" s="17">
        <f>FOFA!P85</f>
        <v>0</v>
      </c>
      <c r="W85" s="41">
        <f>U85-Y84</f>
        <v>0</v>
      </c>
      <c r="X85" s="17">
        <f>FOFA!Q85</f>
        <v>0</v>
      </c>
      <c r="Y85" s="17">
        <f>FOFA!R85</f>
        <v>0</v>
      </c>
      <c r="Z85" s="71">
        <f>X85-Y85</f>
        <v>0</v>
      </c>
      <c r="AA85" s="17">
        <f>FOFA!S85</f>
        <v>0</v>
      </c>
      <c r="AB85" s="17">
        <f>FOFA!T85</f>
        <v>0</v>
      </c>
      <c r="AC85" s="41">
        <f>AA85-Y86</f>
        <v>-14</v>
      </c>
      <c r="AD85" s="22">
        <f>FOFA!U85</f>
        <v>0</v>
      </c>
      <c r="AE85" s="22">
        <f>FOFA!V85</f>
        <v>0</v>
      </c>
      <c r="AF85" s="41">
        <f>AD85-Y87</f>
        <v>0</v>
      </c>
      <c r="AG85" s="23">
        <f>FOFA!W85</f>
        <v>0</v>
      </c>
      <c r="AH85" s="23">
        <f>FOFA!X85</f>
        <v>0</v>
      </c>
      <c r="AI85" s="42">
        <f>AG85-Y88</f>
        <v>0</v>
      </c>
      <c r="AJ85" s="18">
        <f t="shared" si="10"/>
        <v>0</v>
      </c>
      <c r="AK85" s="18">
        <f t="shared" si="11"/>
        <v>-75.076</v>
      </c>
    </row>
    <row r="86" spans="1:37" ht="13.5" customHeight="1">
      <c r="A86" s="3"/>
      <c r="B86" s="25" t="s">
        <v>54</v>
      </c>
      <c r="C86" s="21">
        <f>FOFA!C86</f>
        <v>0</v>
      </c>
      <c r="D86" s="21">
        <f>FOFA!D86</f>
        <v>53866.07628000001</v>
      </c>
      <c r="E86" s="40">
        <f>C86-AB78</f>
        <v>0</v>
      </c>
      <c r="F86" s="21">
        <f>FOFA!E86</f>
        <v>0</v>
      </c>
      <c r="G86" s="21">
        <f>FOFA!F86</f>
        <v>-130.33800000000002</v>
      </c>
      <c r="H86" s="41">
        <f>F86-AB79</f>
        <v>0</v>
      </c>
      <c r="I86" s="17">
        <f>FOFA!G86</f>
        <v>0</v>
      </c>
      <c r="J86" s="17">
        <f>FOFA!H86</f>
        <v>1685.7129999999997</v>
      </c>
      <c r="K86" s="41">
        <f>I86-AB80</f>
        <v>0</v>
      </c>
      <c r="L86" s="17">
        <f>FOFA!I86</f>
        <v>0</v>
      </c>
      <c r="M86" s="17">
        <f>FOFA!J86</f>
        <v>18694.091</v>
      </c>
      <c r="N86" s="41">
        <f>L86-AB81</f>
        <v>0</v>
      </c>
      <c r="O86" s="17">
        <f>FOFA!K86</f>
        <v>0</v>
      </c>
      <c r="P86" s="17">
        <f>FOFA!L86</f>
        <v>-20.376</v>
      </c>
      <c r="Q86" s="41">
        <f>O86-AB82</f>
        <v>0</v>
      </c>
      <c r="R86" s="17">
        <f>FOFA!M86</f>
        <v>0</v>
      </c>
      <c r="S86" s="17">
        <f>FOFA!N86</f>
        <v>-412.16</v>
      </c>
      <c r="T86" s="41">
        <f>R86-AB83</f>
        <v>-310</v>
      </c>
      <c r="U86" s="17">
        <f>FOFA!O86</f>
        <v>0</v>
      </c>
      <c r="V86" s="17">
        <f>FOFA!P86</f>
        <v>-330.2929999999999</v>
      </c>
      <c r="W86" s="41">
        <f>U86-AB84</f>
        <v>-8144</v>
      </c>
      <c r="X86" s="17">
        <f>FOFA!Q86</f>
        <v>0</v>
      </c>
      <c r="Y86" s="17">
        <f>FOFA!R86</f>
        <v>14</v>
      </c>
      <c r="Z86" s="41">
        <f>X86-AB85</f>
        <v>0</v>
      </c>
      <c r="AA86" s="17">
        <f>FOFA!S86</f>
        <v>0</v>
      </c>
      <c r="AB86" s="17">
        <f>FOFA!T86</f>
        <v>6178</v>
      </c>
      <c r="AC86" s="71">
        <f>AA86-AB86</f>
        <v>-6178</v>
      </c>
      <c r="AD86" s="22">
        <f>FOFA!U86</f>
        <v>0</v>
      </c>
      <c r="AE86" s="22">
        <f>FOFA!V86</f>
        <v>207652</v>
      </c>
      <c r="AF86" s="41">
        <f>AD86-AB87</f>
        <v>0</v>
      </c>
      <c r="AG86" s="23">
        <f>FOFA!W86</f>
        <v>0</v>
      </c>
      <c r="AH86" s="23">
        <f>FOFA!X86</f>
        <v>-42703</v>
      </c>
      <c r="AI86" s="42">
        <f>AG86-AB88</f>
        <v>0</v>
      </c>
      <c r="AJ86" s="18">
        <f t="shared" si="10"/>
        <v>0</v>
      </c>
      <c r="AK86" s="18">
        <f t="shared" si="11"/>
        <v>244493.71328</v>
      </c>
    </row>
    <row r="87" spans="1:37" ht="13.5" customHeight="1">
      <c r="A87" s="3"/>
      <c r="B87" s="25" t="s">
        <v>55</v>
      </c>
      <c r="C87" s="21">
        <f>FOFA!C87</f>
        <v>-1.6929999999999992</v>
      </c>
      <c r="D87" s="21">
        <f>FOFA!D87</f>
        <v>0</v>
      </c>
      <c r="E87" s="40">
        <f>C87-AE78</f>
        <v>0</v>
      </c>
      <c r="F87" s="21">
        <f>FOFA!E87</f>
        <v>0</v>
      </c>
      <c r="G87" s="21">
        <f>FOFA!F87</f>
        <v>0</v>
      </c>
      <c r="H87" s="41">
        <f>F87-AE79</f>
        <v>0</v>
      </c>
      <c r="I87" s="17">
        <f>FOFA!G87</f>
        <v>0</v>
      </c>
      <c r="J87" s="17">
        <f>FOFA!H87</f>
        <v>0</v>
      </c>
      <c r="K87" s="41">
        <f>I87-AE80</f>
        <v>0</v>
      </c>
      <c r="L87" s="17">
        <f>FOFA!I87</f>
        <v>0</v>
      </c>
      <c r="M87" s="17">
        <f>FOFA!J87</f>
        <v>0</v>
      </c>
      <c r="N87" s="41">
        <f>L87-AE81</f>
        <v>0</v>
      </c>
      <c r="O87" s="17">
        <f>FOFA!K87</f>
        <v>0</v>
      </c>
      <c r="P87" s="17">
        <f>FOFA!L87</f>
        <v>0</v>
      </c>
      <c r="Q87" s="41">
        <f>O87-AE82</f>
        <v>0</v>
      </c>
      <c r="R87" s="17">
        <f>FOFA!M87</f>
        <v>33.6</v>
      </c>
      <c r="S87" s="17">
        <f>FOFA!N87</f>
        <v>0</v>
      </c>
      <c r="T87" s="41">
        <f>R87-AE83</f>
        <v>0</v>
      </c>
      <c r="U87" s="17">
        <f>FOFA!O87</f>
        <v>1000</v>
      </c>
      <c r="V87" s="17">
        <f>FOFA!P87</f>
        <v>0</v>
      </c>
      <c r="W87" s="41">
        <f>U87-AE84</f>
        <v>1000</v>
      </c>
      <c r="X87" s="17">
        <f>FOFA!Q87</f>
        <v>0</v>
      </c>
      <c r="Y87" s="17">
        <f>FOFA!R87</f>
        <v>0</v>
      </c>
      <c r="Z87" s="41">
        <f>X87-AE85</f>
        <v>0</v>
      </c>
      <c r="AA87" s="17">
        <f>FOFA!S87</f>
        <v>207652</v>
      </c>
      <c r="AB87" s="17">
        <f>FOFA!T87</f>
        <v>0</v>
      </c>
      <c r="AC87" s="41">
        <f>AA87-AE86</f>
        <v>0</v>
      </c>
      <c r="AD87" s="22">
        <f>FOFA!U87</f>
        <v>0</v>
      </c>
      <c r="AE87" s="22">
        <f>FOFA!V87</f>
        <v>0</v>
      </c>
      <c r="AF87" s="71">
        <f>AD87-AE87</f>
        <v>0</v>
      </c>
      <c r="AG87" s="23">
        <f>FOFA!W87</f>
        <v>0</v>
      </c>
      <c r="AH87" s="23">
        <f>FOFA!X87</f>
        <v>0</v>
      </c>
      <c r="AI87" s="42">
        <f>AG87-AE88</f>
        <v>0</v>
      </c>
      <c r="AJ87" s="18">
        <f t="shared" si="10"/>
        <v>208683.907</v>
      </c>
      <c r="AK87" s="18">
        <f t="shared" si="11"/>
        <v>0</v>
      </c>
    </row>
    <row r="88" spans="1:37" ht="13.5" customHeight="1">
      <c r="A88" s="3"/>
      <c r="B88" s="25" t="s">
        <v>56</v>
      </c>
      <c r="C88" s="21">
        <f>FOFA!C88</f>
        <v>6.571</v>
      </c>
      <c r="D88" s="21">
        <f>FOFA!D88</f>
        <v>1106.262</v>
      </c>
      <c r="E88" s="40">
        <f>C88-AH78</f>
        <v>6.571</v>
      </c>
      <c r="F88" s="21">
        <f>FOFA!E88</f>
        <v>0</v>
      </c>
      <c r="G88" s="21">
        <f>FOFA!F88</f>
        <v>0</v>
      </c>
      <c r="H88" s="41">
        <f>F88-AH79</f>
        <v>0</v>
      </c>
      <c r="I88" s="17">
        <f>FOFA!G88</f>
        <v>0</v>
      </c>
      <c r="J88" s="17">
        <f>FOFA!H88</f>
        <v>0</v>
      </c>
      <c r="K88" s="41">
        <f>I88-AH80</f>
        <v>0</v>
      </c>
      <c r="L88" s="17">
        <f>FOFA!I88</f>
        <v>0</v>
      </c>
      <c r="M88" s="17">
        <f>FOFA!J88</f>
        <v>18.918</v>
      </c>
      <c r="N88" s="41">
        <f>L88-AH81</f>
        <v>0</v>
      </c>
      <c r="O88" s="17">
        <f>FOFA!K88</f>
        <v>0</v>
      </c>
      <c r="P88" s="17">
        <f>FOFA!L88</f>
        <v>0</v>
      </c>
      <c r="Q88" s="41">
        <f>O88-AH82</f>
        <v>0</v>
      </c>
      <c r="R88" s="17">
        <f>FOFA!M88</f>
        <v>-7926</v>
      </c>
      <c r="S88" s="17">
        <f>FOFA!N88</f>
        <v>0</v>
      </c>
      <c r="T88" s="41">
        <f>R88-AH83</f>
        <v>2</v>
      </c>
      <c r="U88" s="17">
        <f>FOFA!O88</f>
        <v>0</v>
      </c>
      <c r="V88" s="17">
        <f>FOFA!P88</f>
        <v>0</v>
      </c>
      <c r="W88" s="41">
        <f>U88-AH84</f>
        <v>0</v>
      </c>
      <c r="X88" s="17">
        <f>FOFA!Q88</f>
        <v>0</v>
      </c>
      <c r="Y88" s="17">
        <f>FOFA!R88</f>
        <v>0</v>
      </c>
      <c r="Z88" s="41">
        <f>X88-AH85</f>
        <v>0</v>
      </c>
      <c r="AA88" s="17">
        <f>FOFA!S88</f>
        <v>-42703</v>
      </c>
      <c r="AB88" s="17">
        <f>FOFA!T88</f>
        <v>0</v>
      </c>
      <c r="AC88" s="41">
        <f>AA88-AH86</f>
        <v>0</v>
      </c>
      <c r="AD88" s="22">
        <f>FOFA!U88</f>
        <v>0</v>
      </c>
      <c r="AE88" s="22">
        <f>FOFA!V88</f>
        <v>0</v>
      </c>
      <c r="AF88" s="41">
        <f>AD88-AH87</f>
        <v>0</v>
      </c>
      <c r="AG88" s="23">
        <f>FOFA!W88</f>
        <v>0</v>
      </c>
      <c r="AH88" s="23">
        <f>FOFA!X88</f>
        <v>0</v>
      </c>
      <c r="AI88" s="72">
        <f>AG88-AH88</f>
        <v>0</v>
      </c>
      <c r="AJ88" s="18">
        <f t="shared" si="10"/>
        <v>-50622.429</v>
      </c>
      <c r="AK88" s="18">
        <f t="shared" si="11"/>
        <v>1125.1799999999998</v>
      </c>
    </row>
    <row r="89" spans="1:37" s="14" customFormat="1" ht="13.5" customHeight="1">
      <c r="A89" s="13"/>
      <c r="B89" s="16" t="s">
        <v>38</v>
      </c>
      <c r="C89" s="21">
        <f>FOFA!C89</f>
        <v>113308.76441999999</v>
      </c>
      <c r="D89" s="21">
        <f>FOFA!D89</f>
        <v>423749.3659999999</v>
      </c>
      <c r="E89" s="48"/>
      <c r="F89" s="21">
        <f>FOFA!E89</f>
        <v>-3695.504999999999</v>
      </c>
      <c r="G89" s="21">
        <f>FOFA!F89</f>
        <v>1157.6090000000004</v>
      </c>
      <c r="H89" s="48"/>
      <c r="I89" s="15">
        <f>FOFA!G89</f>
        <v>-4079.2260000000006</v>
      </c>
      <c r="J89" s="15">
        <f>FOFA!H89</f>
        <v>752.4780000000001</v>
      </c>
      <c r="K89" s="48"/>
      <c r="L89" s="17">
        <f>FOFA!I89</f>
        <v>142.007</v>
      </c>
      <c r="M89" s="17">
        <f>FOFA!J89</f>
        <v>6613.656000000001</v>
      </c>
      <c r="N89" s="48"/>
      <c r="O89" s="17">
        <f>FOFA!K89</f>
        <v>-20801</v>
      </c>
      <c r="P89" s="17">
        <f>FOFA!L89</f>
        <v>169396.63299999997</v>
      </c>
      <c r="Q89" s="48"/>
      <c r="R89" s="17">
        <f>FOFA!M89</f>
        <v>216799.119</v>
      </c>
      <c r="S89" s="17">
        <f>FOFA!N89</f>
        <v>11673.226000000002</v>
      </c>
      <c r="T89" s="48"/>
      <c r="U89" s="17">
        <f>FOFA!O89</f>
        <v>193332.575</v>
      </c>
      <c r="V89" s="17">
        <f>FOFA!P89</f>
        <v>50538.767</v>
      </c>
      <c r="W89" s="48"/>
      <c r="X89" s="17">
        <f>FOFA!Q89</f>
        <v>220554.932</v>
      </c>
      <c r="Y89" s="17">
        <f>FOFA!R89</f>
        <v>1715.338</v>
      </c>
      <c r="Z89" s="48"/>
      <c r="AA89" s="17">
        <f>FOFA!S89</f>
        <v>237373.76799999998</v>
      </c>
      <c r="AB89" s="17">
        <f>FOFA!T89</f>
        <v>120376.85100000001</v>
      </c>
      <c r="AC89" s="48"/>
      <c r="AD89" s="22">
        <f>FOFA!U89</f>
        <v>-23256.871</v>
      </c>
      <c r="AE89" s="22">
        <f>FOFA!V89</f>
        <v>8133.360000000001</v>
      </c>
      <c r="AF89" s="48"/>
      <c r="AG89" s="18">
        <f>FOFA!W89</f>
        <v>0</v>
      </c>
      <c r="AH89" s="18">
        <f>FOFA!X89</f>
        <v>487450</v>
      </c>
      <c r="AI89" s="48"/>
      <c r="AJ89" s="18">
        <f>SUM(AJ90,AJ102)</f>
        <v>929678.56342</v>
      </c>
      <c r="AK89" s="18">
        <f>SUM(AK90,AK102)</f>
        <v>1281557.284</v>
      </c>
    </row>
    <row r="90" spans="1:37" s="14" customFormat="1" ht="13.5" customHeight="1">
      <c r="A90" s="13"/>
      <c r="B90" s="24" t="s">
        <v>23</v>
      </c>
      <c r="C90" s="21">
        <f>FOFA!C90</f>
        <v>107524.83042</v>
      </c>
      <c r="D90" s="21">
        <f>FOFA!D90</f>
        <v>247830.72799999997</v>
      </c>
      <c r="E90" s="48"/>
      <c r="F90" s="21">
        <f>FOFA!E90</f>
        <v>189.16100000000054</v>
      </c>
      <c r="G90" s="21">
        <f>FOFA!F90</f>
        <v>-6269.900999999998</v>
      </c>
      <c r="H90" s="48"/>
      <c r="I90" s="15">
        <f>FOFA!G90</f>
        <v>-2962.742</v>
      </c>
      <c r="J90" s="15">
        <f>FOFA!H90</f>
        <v>-219.73399999999992</v>
      </c>
      <c r="K90" s="48"/>
      <c r="L90" s="17">
        <f>FOFA!I90</f>
        <v>105.50500000000001</v>
      </c>
      <c r="M90" s="17">
        <f>FOFA!J90</f>
        <v>33.714999999999975</v>
      </c>
      <c r="N90" s="48"/>
      <c r="O90" s="17">
        <f>FOFA!K90</f>
        <v>0</v>
      </c>
      <c r="P90" s="17">
        <f>FOFA!L90</f>
        <v>160945.966</v>
      </c>
      <c r="Q90" s="48"/>
      <c r="R90" s="17">
        <f>FOFA!M90</f>
        <v>-7084.418000000001</v>
      </c>
      <c r="S90" s="17">
        <f>FOFA!N90</f>
        <v>4335.994000000001</v>
      </c>
      <c r="T90" s="48"/>
      <c r="U90" s="17">
        <f>FOFA!O90</f>
        <v>51117.176999999996</v>
      </c>
      <c r="V90" s="17">
        <f>FOFA!P90</f>
        <v>50008.861</v>
      </c>
      <c r="W90" s="48"/>
      <c r="X90" s="17">
        <f>FOFA!Q90</f>
        <v>218143.272</v>
      </c>
      <c r="Y90" s="17">
        <f>FOFA!R90</f>
        <v>7</v>
      </c>
      <c r="Z90" s="48"/>
      <c r="AA90" s="17">
        <f>FOFA!S90</f>
        <v>82517.56999999999</v>
      </c>
      <c r="AB90" s="17">
        <f>FOFA!T90</f>
        <v>-21.246000000000002</v>
      </c>
      <c r="AC90" s="48"/>
      <c r="AD90" s="22">
        <f>FOFA!U90</f>
        <v>2018.5310000000002</v>
      </c>
      <c r="AE90" s="22">
        <f>FOFA!V90</f>
        <v>2477.36</v>
      </c>
      <c r="AF90" s="48"/>
      <c r="AG90" s="18">
        <f>FOFA!W90</f>
        <v>0</v>
      </c>
      <c r="AH90" s="18">
        <f>FOFA!X90</f>
        <v>0</v>
      </c>
      <c r="AI90" s="48"/>
      <c r="AJ90" s="18">
        <f>SUM(AJ91:AJ101)</f>
        <v>451568.88642</v>
      </c>
      <c r="AK90" s="18">
        <f>SUM(AK91:AK101)</f>
        <v>459128.743</v>
      </c>
    </row>
    <row r="91" spans="1:37" ht="13.5" customHeight="1">
      <c r="A91" s="3"/>
      <c r="B91" s="25" t="s">
        <v>46</v>
      </c>
      <c r="C91" s="21">
        <f>FOFA!C91</f>
        <v>67277.578</v>
      </c>
      <c r="D91" s="21">
        <f>FOFA!D91</f>
        <v>33374.066999999995</v>
      </c>
      <c r="E91" s="69">
        <f>C91-D91</f>
        <v>33903.511</v>
      </c>
      <c r="F91" s="21">
        <f>FOFA!E91</f>
        <v>2490.0250000000005</v>
      </c>
      <c r="G91" s="21">
        <f>FOFA!F91</f>
        <v>-5306.611</v>
      </c>
      <c r="H91" s="41">
        <f>F91-D92</f>
        <v>0</v>
      </c>
      <c r="I91" s="17">
        <f>FOFA!G91</f>
        <v>-1083.507</v>
      </c>
      <c r="J91" s="17">
        <f>FOFA!H91</f>
        <v>-66.18399999999997</v>
      </c>
      <c r="K91" s="41">
        <f>I91-D93</f>
        <v>0</v>
      </c>
      <c r="L91" s="17">
        <f>FOFA!I91</f>
        <v>105.71600000000001</v>
      </c>
      <c r="M91" s="17">
        <f>FOFA!J91</f>
        <v>0</v>
      </c>
      <c r="N91" s="41">
        <f>L91-D94</f>
        <v>0</v>
      </c>
      <c r="O91" s="17">
        <f>FOFA!K91</f>
        <v>0</v>
      </c>
      <c r="P91" s="17">
        <f>FOFA!L91</f>
        <v>72308.512</v>
      </c>
      <c r="Q91" s="41">
        <f>O91-D95</f>
        <v>0</v>
      </c>
      <c r="R91" s="17">
        <f>FOFA!M91</f>
        <v>-29210.392</v>
      </c>
      <c r="S91" s="17">
        <f>FOFA!N91</f>
        <v>0</v>
      </c>
      <c r="T91" s="41">
        <f>R91-D96</f>
        <v>0</v>
      </c>
      <c r="U91" s="17">
        <f>FOFA!O91</f>
        <v>48476.81599999999</v>
      </c>
      <c r="V91" s="17">
        <f>FOFA!P91</f>
        <v>0</v>
      </c>
      <c r="W91" s="41">
        <f>U91-D97</f>
        <v>0</v>
      </c>
      <c r="X91" s="17">
        <f>FOFA!Q91</f>
        <v>129553.36700000001</v>
      </c>
      <c r="Y91" s="17">
        <f>FOFA!R91</f>
        <v>0</v>
      </c>
      <c r="Z91" s="41">
        <f>X91-D98</f>
        <v>0</v>
      </c>
      <c r="AA91" s="17">
        <f>FOFA!S91</f>
        <v>82527.382</v>
      </c>
      <c r="AB91" s="17">
        <f>FOFA!T91</f>
        <v>0</v>
      </c>
      <c r="AC91" s="41">
        <f>AA91-D99</f>
        <v>0</v>
      </c>
      <c r="AD91" s="22">
        <f>FOFA!U91</f>
        <v>0</v>
      </c>
      <c r="AE91" s="22">
        <f>FOFA!V91</f>
        <v>0</v>
      </c>
      <c r="AF91" s="41">
        <f>AD91-D100</f>
        <v>22290.362999999998</v>
      </c>
      <c r="AG91" s="23">
        <f>FOFA!W91</f>
        <v>0</v>
      </c>
      <c r="AH91" s="23">
        <f>FOFA!X91</f>
        <v>0</v>
      </c>
      <c r="AI91" s="42">
        <f>AG91-D101</f>
        <v>-3887.617</v>
      </c>
      <c r="AJ91" s="18">
        <f aca="true" t="shared" si="12" ref="AJ91:AJ101">C91+F91+I91+L91+O91++U91+X91+AA91+AD91+AG91+R91</f>
        <v>300136.985</v>
      </c>
      <c r="AK91" s="18">
        <f aca="true" t="shared" si="13" ref="AK91:AK101">D91+G91+J91+M91+P91+V91+Y91+AB91+AE91+AH91+S91</f>
        <v>100309.784</v>
      </c>
    </row>
    <row r="92" spans="1:37" ht="13.5" customHeight="1">
      <c r="A92" s="3"/>
      <c r="B92" s="25" t="s">
        <v>47</v>
      </c>
      <c r="C92" s="21">
        <f>FOFA!C92</f>
        <v>-5306.611</v>
      </c>
      <c r="D92" s="21">
        <f>FOFA!D92</f>
        <v>2490.0250000000005</v>
      </c>
      <c r="E92" s="40">
        <f>C92-G91</f>
        <v>0</v>
      </c>
      <c r="F92" s="21">
        <f>FOFA!E92</f>
        <v>-1555.113</v>
      </c>
      <c r="G92" s="21">
        <f>FOFA!F92</f>
        <v>-80.97999999999996</v>
      </c>
      <c r="H92" s="71">
        <f>F92-G92</f>
        <v>-1474.133</v>
      </c>
      <c r="I92" s="17">
        <f>FOFA!G92</f>
        <v>-1884.521</v>
      </c>
      <c r="J92" s="17">
        <f>FOFA!H92</f>
        <v>-337.64</v>
      </c>
      <c r="K92" s="41">
        <f>I92-G93</f>
        <v>0</v>
      </c>
      <c r="L92" s="17">
        <f>FOFA!I92</f>
        <v>0</v>
      </c>
      <c r="M92" s="17">
        <f>FOFA!J92</f>
        <v>0</v>
      </c>
      <c r="N92" s="41">
        <f>L92-G94</f>
        <v>0</v>
      </c>
      <c r="O92" s="17">
        <f>FOFA!K92</f>
        <v>0</v>
      </c>
      <c r="P92" s="17">
        <f>FOFA!L92</f>
        <v>-458.30699999999996</v>
      </c>
      <c r="Q92" s="41">
        <f>O92-G95</f>
        <v>0</v>
      </c>
      <c r="R92" s="17">
        <f>FOFA!M92</f>
        <v>-1002.371</v>
      </c>
      <c r="S92" s="17">
        <f>FOFA!N92</f>
        <v>0</v>
      </c>
      <c r="T92" s="41">
        <f>R92-G96</f>
        <v>0</v>
      </c>
      <c r="U92" s="17">
        <f>FOFA!O92</f>
        <v>-30.432</v>
      </c>
      <c r="V92" s="17">
        <f>FOFA!P92</f>
        <v>0</v>
      </c>
      <c r="W92" s="41">
        <f>U92-G97</f>
        <v>-1260.08</v>
      </c>
      <c r="X92" s="17">
        <f>FOFA!Q92</f>
        <v>0</v>
      </c>
      <c r="Y92" s="17">
        <f>FOFA!R92</f>
        <v>0</v>
      </c>
      <c r="Z92" s="41">
        <f>X92-G98</f>
        <v>0</v>
      </c>
      <c r="AA92" s="17">
        <f>FOFA!S92</f>
        <v>0</v>
      </c>
      <c r="AB92" s="17">
        <f>FOFA!T92</f>
        <v>0</v>
      </c>
      <c r="AC92" s="41">
        <f>AA92-G99</f>
        <v>0</v>
      </c>
      <c r="AD92" s="22">
        <f>FOFA!U92</f>
        <v>774.934</v>
      </c>
      <c r="AE92" s="22">
        <f>FOFA!V92</f>
        <v>0</v>
      </c>
      <c r="AF92" s="41">
        <f>AD92-G100</f>
        <v>0</v>
      </c>
      <c r="AG92" s="23">
        <f>FOFA!W92</f>
        <v>0</v>
      </c>
      <c r="AH92" s="23">
        <f>FOFA!X92</f>
        <v>0</v>
      </c>
      <c r="AI92" s="42">
        <f>AG92-G101</f>
        <v>0</v>
      </c>
      <c r="AJ92" s="18">
        <f t="shared" si="12"/>
        <v>-9004.114000000001</v>
      </c>
      <c r="AK92" s="18">
        <f t="shared" si="13"/>
        <v>1613.0980000000006</v>
      </c>
    </row>
    <row r="93" spans="1:37" ht="13.5" customHeight="1">
      <c r="A93" s="3"/>
      <c r="B93" s="25" t="s">
        <v>48</v>
      </c>
      <c r="C93" s="21">
        <f>FOFA!C93</f>
        <v>-66.18399999999997</v>
      </c>
      <c r="D93" s="21">
        <f>FOFA!D93</f>
        <v>-1083.5070000000005</v>
      </c>
      <c r="E93" s="40">
        <f>C93-J91</f>
        <v>0</v>
      </c>
      <c r="F93" s="21">
        <f>FOFA!E93</f>
        <v>-337.64</v>
      </c>
      <c r="G93" s="21">
        <f>FOFA!F93</f>
        <v>-1884.521</v>
      </c>
      <c r="H93" s="41">
        <f>F93-J92</f>
        <v>0</v>
      </c>
      <c r="I93" s="17">
        <f>FOFA!G93</f>
        <v>55.04599999999999</v>
      </c>
      <c r="J93" s="17">
        <f>FOFA!H93</f>
        <v>-371.85699999999997</v>
      </c>
      <c r="K93" s="71">
        <f>I93-J93</f>
        <v>426.90299999999996</v>
      </c>
      <c r="L93" s="17">
        <f>FOFA!I93</f>
        <v>-0.21100000000000002</v>
      </c>
      <c r="M93" s="17">
        <f>FOFA!J93</f>
        <v>0</v>
      </c>
      <c r="N93" s="41">
        <f>L93-J94</f>
        <v>0</v>
      </c>
      <c r="O93" s="17">
        <f>FOFA!K93</f>
        <v>0</v>
      </c>
      <c r="P93" s="17">
        <f>FOFA!L93</f>
        <v>-12.082</v>
      </c>
      <c r="Q93" s="41">
        <f>O93-J95</f>
        <v>0</v>
      </c>
      <c r="R93" s="17">
        <f>FOFA!M93</f>
        <v>541.065</v>
      </c>
      <c r="S93" s="17">
        <f>FOFA!N93</f>
        <v>0</v>
      </c>
      <c r="T93" s="41">
        <f>R93-J96</f>
        <v>0</v>
      </c>
      <c r="U93" s="17">
        <f>FOFA!O93</f>
        <v>-0.511</v>
      </c>
      <c r="V93" s="17">
        <f>FOFA!P93</f>
        <v>0</v>
      </c>
      <c r="W93" s="41">
        <f>U93-J97</f>
        <v>-90.978</v>
      </c>
      <c r="X93" s="17">
        <f>FOFA!Q93</f>
        <v>0</v>
      </c>
      <c r="Y93" s="17">
        <f>FOFA!R93</f>
        <v>0</v>
      </c>
      <c r="Z93" s="41">
        <f>X93-K98</f>
        <v>0</v>
      </c>
      <c r="AA93" s="17">
        <f>FOFA!S93</f>
        <v>0.188</v>
      </c>
      <c r="AB93" s="17">
        <f>FOFA!T93</f>
        <v>0</v>
      </c>
      <c r="AC93" s="41">
        <f>AA93-J99</f>
        <v>0</v>
      </c>
      <c r="AD93" s="22">
        <f>FOFA!U93</f>
        <v>-41.84700000000002</v>
      </c>
      <c r="AE93" s="22">
        <f>FOFA!V93</f>
        <v>0</v>
      </c>
      <c r="AF93" s="41">
        <f>AD93-J100</f>
        <v>33.714999999999975</v>
      </c>
      <c r="AG93" s="23">
        <f>FOFA!W93</f>
        <v>0</v>
      </c>
      <c r="AH93" s="23">
        <f>FOFA!X93</f>
        <v>0</v>
      </c>
      <c r="AI93" s="42">
        <f>AG93-J101</f>
        <v>0</v>
      </c>
      <c r="AJ93" s="18">
        <f t="shared" si="12"/>
        <v>149.906</v>
      </c>
      <c r="AK93" s="18">
        <f t="shared" si="13"/>
        <v>-3351.967</v>
      </c>
    </row>
    <row r="94" spans="1:37" ht="13.5" customHeight="1">
      <c r="A94" s="3"/>
      <c r="B94" s="25" t="s">
        <v>49</v>
      </c>
      <c r="C94" s="21">
        <f>FOFA!C94</f>
        <v>0</v>
      </c>
      <c r="D94" s="21">
        <f>FOFA!D94</f>
        <v>105.71600000000001</v>
      </c>
      <c r="E94" s="40">
        <f>C94-M91</f>
        <v>0</v>
      </c>
      <c r="F94" s="21">
        <f>FOFA!E94</f>
        <v>0</v>
      </c>
      <c r="G94" s="21">
        <f>FOFA!F94</f>
        <v>0</v>
      </c>
      <c r="H94" s="41">
        <f>F94-M92</f>
        <v>0</v>
      </c>
      <c r="I94" s="17">
        <f>FOFA!G94</f>
        <v>-2</v>
      </c>
      <c r="J94" s="17">
        <f>FOFA!H94</f>
        <v>-0.21100000000000002</v>
      </c>
      <c r="K94" s="41">
        <f>I94-M93</f>
        <v>-2</v>
      </c>
      <c r="L94" s="17">
        <f>FOFA!I94</f>
        <v>0</v>
      </c>
      <c r="M94" s="17">
        <f>FOFA!J94</f>
        <v>0</v>
      </c>
      <c r="N94" s="71">
        <f>L94-M94</f>
        <v>0</v>
      </c>
      <c r="O94" s="17">
        <f>FOFA!K94</f>
        <v>0</v>
      </c>
      <c r="P94" s="17">
        <f>FOFA!L94</f>
        <v>0</v>
      </c>
      <c r="Q94" s="41">
        <f>O94-M95</f>
        <v>0</v>
      </c>
      <c r="R94" s="17">
        <f>FOFA!M94</f>
        <v>0</v>
      </c>
      <c r="S94" s="17">
        <f>FOFA!N94</f>
        <v>0</v>
      </c>
      <c r="T94" s="41">
        <f>R94-M96</f>
        <v>0</v>
      </c>
      <c r="U94" s="17">
        <f>FOFA!O94</f>
        <v>0</v>
      </c>
      <c r="V94" s="17">
        <f>FOFA!P94</f>
        <v>0</v>
      </c>
      <c r="W94" s="41">
        <f>U94-M97</f>
        <v>0</v>
      </c>
      <c r="X94" s="17">
        <f>FOFA!Q94</f>
        <v>0</v>
      </c>
      <c r="Y94" s="17">
        <f>FOFA!R94</f>
        <v>0</v>
      </c>
      <c r="Z94" s="41">
        <f>X94-N98</f>
        <v>0</v>
      </c>
      <c r="AA94" s="17">
        <f>FOFA!S94</f>
        <v>0</v>
      </c>
      <c r="AB94" s="17">
        <f>FOFA!T94</f>
        <v>0</v>
      </c>
      <c r="AC94" s="41">
        <f>AA94-M99</f>
        <v>0</v>
      </c>
      <c r="AD94" s="22">
        <f>FOFA!U94</f>
        <v>0</v>
      </c>
      <c r="AE94" s="22">
        <f>FOFA!V94</f>
        <v>0</v>
      </c>
      <c r="AF94" s="41">
        <f>AD94-M100</f>
        <v>-33.714999999999975</v>
      </c>
      <c r="AG94" s="23">
        <f>FOFA!W94</f>
        <v>0</v>
      </c>
      <c r="AH94" s="23">
        <f>FOFA!X94</f>
        <v>0</v>
      </c>
      <c r="AI94" s="42">
        <f>AG94-M101</f>
        <v>0</v>
      </c>
      <c r="AJ94" s="18">
        <f t="shared" si="12"/>
        <v>-2</v>
      </c>
      <c r="AK94" s="18">
        <f t="shared" si="13"/>
        <v>105.50500000000001</v>
      </c>
    </row>
    <row r="95" spans="1:37" ht="13.5" customHeight="1">
      <c r="A95" s="3"/>
      <c r="B95" s="25" t="s">
        <v>50</v>
      </c>
      <c r="C95" s="21">
        <f>FOFA!C95</f>
        <v>48426.77900000001</v>
      </c>
      <c r="D95" s="21">
        <f>FOFA!D95</f>
        <v>0</v>
      </c>
      <c r="E95" s="40">
        <f>C95-P91</f>
        <v>-23881.732999999993</v>
      </c>
      <c r="F95" s="21">
        <f>FOFA!E95</f>
        <v>-458.30699999999996</v>
      </c>
      <c r="G95" s="21">
        <f>FOFA!F95</f>
        <v>0</v>
      </c>
      <c r="H95" s="41">
        <f>F95-P92</f>
        <v>0</v>
      </c>
      <c r="I95" s="17">
        <f>FOFA!G95</f>
        <v>-12.082</v>
      </c>
      <c r="J95" s="17">
        <f>FOFA!H95</f>
        <v>0</v>
      </c>
      <c r="K95" s="41">
        <f>I95-P93</f>
        <v>0</v>
      </c>
      <c r="L95" s="17">
        <f>FOFA!I95</f>
        <v>0</v>
      </c>
      <c r="M95" s="17">
        <f>FOFA!J95</f>
        <v>0</v>
      </c>
      <c r="N95" s="41">
        <f>L95-P94</f>
        <v>0</v>
      </c>
      <c r="O95" s="17">
        <f>FOFA!K95</f>
        <v>0</v>
      </c>
      <c r="P95" s="17">
        <f>FOFA!L95</f>
        <v>0</v>
      </c>
      <c r="Q95" s="71">
        <f>O95-P95</f>
        <v>0</v>
      </c>
      <c r="R95" s="17">
        <f>FOFA!M95</f>
        <v>0</v>
      </c>
      <c r="S95" s="17">
        <f>FOFA!N95</f>
        <v>0</v>
      </c>
      <c r="T95" s="41">
        <f>R95-P96</f>
        <v>0</v>
      </c>
      <c r="U95" s="17">
        <f>FOFA!O95</f>
        <v>0</v>
      </c>
      <c r="V95" s="17">
        <f>FOFA!P95</f>
        <v>0</v>
      </c>
      <c r="W95" s="41">
        <f>U95-P97</f>
        <v>0</v>
      </c>
      <c r="X95" s="17">
        <f>FOFA!Q95</f>
        <v>88482.905</v>
      </c>
      <c r="Y95" s="17">
        <f>FOFA!R95</f>
        <v>0</v>
      </c>
      <c r="Z95" s="41">
        <f>X95-P98</f>
        <v>0</v>
      </c>
      <c r="AA95" s="17">
        <f>FOFA!S95</f>
        <v>0</v>
      </c>
      <c r="AB95" s="17">
        <f>FOFA!T95</f>
        <v>0</v>
      </c>
      <c r="AC95" s="41">
        <f>AA95-P99</f>
        <v>0</v>
      </c>
      <c r="AD95" s="22">
        <v>624.938</v>
      </c>
      <c r="AE95" s="22">
        <f>FOFA!V95</f>
        <v>0</v>
      </c>
      <c r="AF95" s="41">
        <f>AD95-P100</f>
        <v>0</v>
      </c>
      <c r="AG95" s="23">
        <f>FOFA!W95</f>
        <v>0</v>
      </c>
      <c r="AH95" s="23">
        <f>FOFA!X95</f>
        <v>0</v>
      </c>
      <c r="AI95" s="42">
        <f>AG95-P101</f>
        <v>0</v>
      </c>
      <c r="AJ95" s="18">
        <f t="shared" si="12"/>
        <v>137064.233</v>
      </c>
      <c r="AK95" s="18">
        <f t="shared" si="13"/>
        <v>0</v>
      </c>
    </row>
    <row r="96" spans="1:37" ht="13.5" customHeight="1">
      <c r="A96" s="3"/>
      <c r="B96" s="25" t="s">
        <v>51</v>
      </c>
      <c r="C96" s="21">
        <f>FOFA!C96</f>
        <v>0</v>
      </c>
      <c r="D96" s="21">
        <f>FOFA!D96</f>
        <v>-29210.392</v>
      </c>
      <c r="E96" s="40">
        <f>C96-S91</f>
        <v>0</v>
      </c>
      <c r="F96" s="21">
        <f>FOFA!E96</f>
        <v>0</v>
      </c>
      <c r="G96" s="21">
        <f>FOFA!F96</f>
        <v>-1002.371</v>
      </c>
      <c r="H96" s="41">
        <f>F96-S92</f>
        <v>0</v>
      </c>
      <c r="I96" s="17">
        <f>FOFA!G96</f>
        <v>0</v>
      </c>
      <c r="J96" s="17">
        <f>FOFA!H96</f>
        <v>541.065</v>
      </c>
      <c r="K96" s="41">
        <f>I96-S93</f>
        <v>0</v>
      </c>
      <c r="L96" s="17">
        <f>FOFA!I96</f>
        <v>0</v>
      </c>
      <c r="M96" s="17">
        <f>FOFA!J96</f>
        <v>0</v>
      </c>
      <c r="N96" s="41">
        <f>L96-S94</f>
        <v>0</v>
      </c>
      <c r="O96" s="17">
        <f>FOFA!K96</f>
        <v>0</v>
      </c>
      <c r="P96" s="17">
        <f>FOFA!L96</f>
        <v>0</v>
      </c>
      <c r="Q96" s="41">
        <f>O96-S95</f>
        <v>0</v>
      </c>
      <c r="R96" s="17">
        <f>FOFA!M96</f>
        <v>4096.36</v>
      </c>
      <c r="S96" s="17">
        <f>FOFA!N96</f>
        <v>3859.5200000000004</v>
      </c>
      <c r="T96" s="71">
        <f>R96-S96</f>
        <v>236.83999999999924</v>
      </c>
      <c r="U96" s="17">
        <f>FOFA!O96</f>
        <v>-0.646</v>
      </c>
      <c r="V96" s="17">
        <f>FOFA!P96</f>
        <v>18817.96</v>
      </c>
      <c r="W96" s="41">
        <f>U96-S97</f>
        <v>0</v>
      </c>
      <c r="X96" s="17">
        <f>FOFA!Q96</f>
        <v>0</v>
      </c>
      <c r="Y96" s="17">
        <f>FOFA!R96</f>
        <v>0</v>
      </c>
      <c r="Z96" s="41">
        <f>X96-S98</f>
        <v>0</v>
      </c>
      <c r="AA96" s="17">
        <f>FOFA!S96</f>
        <v>0</v>
      </c>
      <c r="AB96" s="17">
        <f>FOFA!T96</f>
        <v>-4</v>
      </c>
      <c r="AC96" s="41">
        <f>AA96-S99</f>
        <v>0</v>
      </c>
      <c r="AD96" s="22">
        <f>FOFA!U96</f>
        <v>477.12000000000006</v>
      </c>
      <c r="AE96" s="22">
        <f>FOFA!V96</f>
        <v>-327.04</v>
      </c>
      <c r="AF96" s="41">
        <f>AD96-S100</f>
        <v>0</v>
      </c>
      <c r="AG96" s="23">
        <f>FOFA!W96</f>
        <v>0</v>
      </c>
      <c r="AH96" s="23">
        <f>FOFA!X96</f>
        <v>0</v>
      </c>
      <c r="AI96" s="42">
        <f>AG96-S101</f>
        <v>0</v>
      </c>
      <c r="AJ96" s="18">
        <f t="shared" si="12"/>
        <v>4572.834</v>
      </c>
      <c r="AK96" s="18">
        <f t="shared" si="13"/>
        <v>-7325.258000000002</v>
      </c>
    </row>
    <row r="97" spans="1:37" ht="13.5" customHeight="1">
      <c r="A97" s="3"/>
      <c r="B97" s="25" t="s">
        <v>52</v>
      </c>
      <c r="C97" s="21">
        <f>FOFA!C97</f>
        <v>0</v>
      </c>
      <c r="D97" s="21">
        <f>FOFA!D97</f>
        <v>48476.81599999999</v>
      </c>
      <c r="E97" s="40">
        <f>C97-V91</f>
        <v>0</v>
      </c>
      <c r="F97" s="21">
        <f>FOFA!E97</f>
        <v>0</v>
      </c>
      <c r="G97" s="21">
        <f>FOFA!F97</f>
        <v>1229.648</v>
      </c>
      <c r="H97" s="41">
        <f>F97-V92</f>
        <v>0</v>
      </c>
      <c r="I97" s="17">
        <f>FOFA!G97</f>
        <v>0</v>
      </c>
      <c r="J97" s="17">
        <f>FOFA!H97</f>
        <v>90.467</v>
      </c>
      <c r="K97" s="41">
        <f>I97-V93</f>
        <v>0</v>
      </c>
      <c r="L97" s="17">
        <f>FOFA!I97</f>
        <v>0</v>
      </c>
      <c r="M97" s="17">
        <f>FOFA!J97</f>
        <v>0</v>
      </c>
      <c r="N97" s="41">
        <f>L97-V94</f>
        <v>0</v>
      </c>
      <c r="O97" s="17">
        <f>FOFA!K97</f>
        <v>0</v>
      </c>
      <c r="P97" s="17">
        <f>FOFA!L97</f>
        <v>0</v>
      </c>
      <c r="Q97" s="41">
        <f>O97-V95</f>
        <v>0</v>
      </c>
      <c r="R97" s="17">
        <f>FOFA!M97</f>
        <v>18817.96</v>
      </c>
      <c r="S97" s="17">
        <f>FOFA!N97</f>
        <v>-0.646</v>
      </c>
      <c r="T97" s="41">
        <f>R97-V96</f>
        <v>0</v>
      </c>
      <c r="U97" s="17">
        <f>FOFA!O97</f>
        <v>-131.204</v>
      </c>
      <c r="V97" s="17">
        <f>FOFA!P97</f>
        <v>31007.515</v>
      </c>
      <c r="W97" s="71">
        <f>U97-V97</f>
        <v>-31138.719</v>
      </c>
      <c r="X97" s="17">
        <f>FOFA!Q97</f>
        <v>107</v>
      </c>
      <c r="Y97" s="17">
        <f>FOFA!R97</f>
        <v>0</v>
      </c>
      <c r="Z97" s="41">
        <f>X97-V98</f>
        <v>107</v>
      </c>
      <c r="AA97" s="17">
        <f>FOFA!S97</f>
        <v>-10</v>
      </c>
      <c r="AB97" s="17">
        <f>FOFA!T97</f>
        <v>-1.246</v>
      </c>
      <c r="AC97" s="41">
        <f>AA97-V99</f>
        <v>-10</v>
      </c>
      <c r="AD97" s="22">
        <f>FOFA!U97</f>
        <v>183.386</v>
      </c>
      <c r="AE97" s="22">
        <f>FOFA!V97</f>
        <v>2804.4</v>
      </c>
      <c r="AF97" s="41">
        <f>AD97-V100</f>
        <v>0</v>
      </c>
      <c r="AG97" s="23">
        <f>FOFA!W97</f>
        <v>0</v>
      </c>
      <c r="AH97" s="23">
        <f>FOFA!X97</f>
        <v>0</v>
      </c>
      <c r="AI97" s="42">
        <f>AG97-V101</f>
        <v>0</v>
      </c>
      <c r="AJ97" s="18">
        <f t="shared" si="12"/>
        <v>18967.142</v>
      </c>
      <c r="AK97" s="18">
        <f t="shared" si="13"/>
        <v>83606.954</v>
      </c>
    </row>
    <row r="98" spans="1:37" ht="13.5" customHeight="1">
      <c r="A98" s="3"/>
      <c r="B98" s="25" t="s">
        <v>53</v>
      </c>
      <c r="C98" s="21">
        <f>FOFA!C98</f>
        <v>0</v>
      </c>
      <c r="D98" s="21">
        <f>FOFA!D98</f>
        <v>129553.36700000001</v>
      </c>
      <c r="E98" s="40">
        <f>C98-Y91</f>
        <v>0</v>
      </c>
      <c r="F98" s="21">
        <f>FOFA!E98</f>
        <v>0</v>
      </c>
      <c r="G98" s="21">
        <f>FOFA!F98</f>
        <v>0</v>
      </c>
      <c r="H98" s="41">
        <f>F98-Y92</f>
        <v>0</v>
      </c>
      <c r="I98" s="17">
        <f>FOFA!G98</f>
        <v>0</v>
      </c>
      <c r="J98" s="17">
        <f>FOFA!H98</f>
        <v>0</v>
      </c>
      <c r="K98" s="41">
        <f>I98-Y93</f>
        <v>0</v>
      </c>
      <c r="L98" s="17">
        <f>FOFA!I98</f>
        <v>0</v>
      </c>
      <c r="M98" s="17">
        <f>FOFA!J98</f>
        <v>0</v>
      </c>
      <c r="N98" s="41">
        <f>L98-Y94</f>
        <v>0</v>
      </c>
      <c r="O98" s="17">
        <f>FOFA!K98</f>
        <v>0</v>
      </c>
      <c r="P98" s="17">
        <f>FOFA!L98</f>
        <v>88482.905</v>
      </c>
      <c r="Q98" s="41">
        <f>O98-Y95</f>
        <v>0</v>
      </c>
      <c r="R98" s="17">
        <f>FOFA!M98</f>
        <v>0</v>
      </c>
      <c r="S98" s="17">
        <f>FOFA!N98</f>
        <v>0</v>
      </c>
      <c r="T98" s="41">
        <f>R98-Y96</f>
        <v>0</v>
      </c>
      <c r="U98" s="17">
        <f>FOFA!O98</f>
        <v>0</v>
      </c>
      <c r="V98" s="17">
        <f>FOFA!P98</f>
        <v>0</v>
      </c>
      <c r="W98" s="41">
        <f>U98-Y97</f>
        <v>0</v>
      </c>
      <c r="X98" s="17">
        <f>FOFA!Q98</f>
        <v>0</v>
      </c>
      <c r="Y98" s="17">
        <f>FOFA!R98</f>
        <v>0</v>
      </c>
      <c r="Z98" s="71">
        <f>X98-Y98</f>
        <v>0</v>
      </c>
      <c r="AA98" s="17">
        <f>FOFA!S98</f>
        <v>0</v>
      </c>
      <c r="AB98" s="17">
        <f>FOFA!T98</f>
        <v>0</v>
      </c>
      <c r="AC98" s="41">
        <f>AA98-Y99</f>
        <v>0</v>
      </c>
      <c r="AD98" s="22">
        <f>FOFA!U98</f>
        <v>0</v>
      </c>
      <c r="AE98" s="22">
        <f>FOFA!V98</f>
        <v>0</v>
      </c>
      <c r="AF98" s="41">
        <f>AD98-Y100</f>
        <v>-7</v>
      </c>
      <c r="AG98" s="23">
        <f>FOFA!W98</f>
        <v>0</v>
      </c>
      <c r="AH98" s="23">
        <f>FOFA!X98</f>
        <v>0</v>
      </c>
      <c r="AI98" s="42">
        <f>AG98-Y101</f>
        <v>0</v>
      </c>
      <c r="AJ98" s="18">
        <f t="shared" si="12"/>
        <v>0</v>
      </c>
      <c r="AK98" s="18">
        <f t="shared" si="13"/>
        <v>218036.272</v>
      </c>
    </row>
    <row r="99" spans="1:37" ht="13.5" customHeight="1">
      <c r="A99" s="3"/>
      <c r="B99" s="25" t="s">
        <v>54</v>
      </c>
      <c r="C99" s="21">
        <f>FOFA!C99</f>
        <v>0</v>
      </c>
      <c r="D99" s="21">
        <f>FOFA!D99</f>
        <v>82527.382</v>
      </c>
      <c r="E99" s="40">
        <f>C99-AB91</f>
        <v>0</v>
      </c>
      <c r="F99" s="21">
        <f>FOFA!E99</f>
        <v>0</v>
      </c>
      <c r="G99" s="21">
        <f>FOFA!F99</f>
        <v>0</v>
      </c>
      <c r="H99" s="41">
        <f>F99-AB92</f>
        <v>0</v>
      </c>
      <c r="I99" s="17">
        <f>FOFA!G99</f>
        <v>0</v>
      </c>
      <c r="J99" s="17">
        <f>FOFA!H99</f>
        <v>0.188</v>
      </c>
      <c r="K99" s="41">
        <f>I99-AB93</f>
        <v>0</v>
      </c>
      <c r="L99" s="17">
        <f>FOFA!I99</f>
        <v>0</v>
      </c>
      <c r="M99" s="17">
        <f>FOFA!J99</f>
        <v>0</v>
      </c>
      <c r="N99" s="41">
        <f>L99-AB94</f>
        <v>0</v>
      </c>
      <c r="O99" s="17">
        <f>FOFA!K99</f>
        <v>0</v>
      </c>
      <c r="P99" s="17">
        <f>FOFA!L99</f>
        <v>0</v>
      </c>
      <c r="Q99" s="41">
        <f>O99-AB95</f>
        <v>0</v>
      </c>
      <c r="R99" s="17">
        <f>FOFA!M99</f>
        <v>0</v>
      </c>
      <c r="S99" s="17">
        <f>FOFA!N99</f>
        <v>0</v>
      </c>
      <c r="T99" s="41">
        <f>R99-AB96</f>
        <v>4</v>
      </c>
      <c r="U99" s="17">
        <f>FOFA!O99</f>
        <v>-1.246</v>
      </c>
      <c r="V99" s="17">
        <f>FOFA!P99</f>
        <v>0</v>
      </c>
      <c r="W99" s="41">
        <f>U99-AB97</f>
        <v>0</v>
      </c>
      <c r="X99" s="17">
        <f>FOFA!Q99</f>
        <v>0</v>
      </c>
      <c r="Y99" s="17">
        <f>FOFA!R99</f>
        <v>0</v>
      </c>
      <c r="Z99" s="41">
        <f>X99-AB98</f>
        <v>0</v>
      </c>
      <c r="AA99" s="17">
        <f>FOFA!S99</f>
        <v>0</v>
      </c>
      <c r="AB99" s="17">
        <f>FOFA!T99</f>
        <v>0</v>
      </c>
      <c r="AC99" s="71">
        <f>AA99-AB99</f>
        <v>0</v>
      </c>
      <c r="AD99" s="22">
        <f>FOFA!U99</f>
        <v>0</v>
      </c>
      <c r="AE99" s="22">
        <f>FOFA!V99</f>
        <v>0</v>
      </c>
      <c r="AF99" s="41">
        <f>AD99-AB100</f>
        <v>16</v>
      </c>
      <c r="AG99" s="23">
        <f>FOFA!W99</f>
        <v>0</v>
      </c>
      <c r="AH99" s="23">
        <f>FOFA!X99</f>
        <v>0</v>
      </c>
      <c r="AI99" s="42">
        <f>AG99-AB101</f>
        <v>0</v>
      </c>
      <c r="AJ99" s="18">
        <f t="shared" si="12"/>
        <v>-1.246</v>
      </c>
      <c r="AK99" s="18">
        <f t="shared" si="13"/>
        <v>82527.56999999999</v>
      </c>
    </row>
    <row r="100" spans="1:37" ht="13.5" customHeight="1">
      <c r="A100" s="3"/>
      <c r="B100" s="25" t="s">
        <v>55</v>
      </c>
      <c r="C100" s="21">
        <f>FOFA!C100</f>
        <v>0</v>
      </c>
      <c r="D100" s="21">
        <f>FOFA!D100</f>
        <v>-22290.362999999998</v>
      </c>
      <c r="E100" s="40">
        <f>C100-AE91</f>
        <v>0</v>
      </c>
      <c r="F100" s="21">
        <f>FOFA!E100</f>
        <v>50.196</v>
      </c>
      <c r="G100" s="21">
        <f>FOFA!F100</f>
        <v>774.934</v>
      </c>
      <c r="H100" s="41">
        <f>F100-AE92</f>
        <v>50.196</v>
      </c>
      <c r="I100" s="17">
        <f>FOFA!G100</f>
        <v>-35.678</v>
      </c>
      <c r="J100" s="17">
        <f>FOFA!H100</f>
        <v>-75.562</v>
      </c>
      <c r="K100" s="41">
        <f>I100-AE93</f>
        <v>-35.678</v>
      </c>
      <c r="L100" s="17">
        <f>FOFA!I100</f>
        <v>0</v>
      </c>
      <c r="M100" s="17">
        <f>FOFA!J100</f>
        <v>33.714999999999975</v>
      </c>
      <c r="N100" s="41">
        <f>L100-AE94</f>
        <v>0</v>
      </c>
      <c r="O100" s="17">
        <f>FOFA!K100</f>
        <v>0</v>
      </c>
      <c r="P100" s="17">
        <f>FOFA!L100</f>
        <v>624.938</v>
      </c>
      <c r="Q100" s="41">
        <f>O100-AE95</f>
        <v>0</v>
      </c>
      <c r="R100" s="17">
        <f>FOFA!M100</f>
        <v>-327.04</v>
      </c>
      <c r="S100" s="17">
        <f>FOFA!N100</f>
        <v>477.12000000000006</v>
      </c>
      <c r="T100" s="41">
        <f>R100-AE96</f>
        <v>0</v>
      </c>
      <c r="U100" s="17">
        <f>FOFA!O100</f>
        <v>2804.4</v>
      </c>
      <c r="V100" s="17">
        <f>FOFA!P100</f>
        <v>183.386</v>
      </c>
      <c r="W100" s="41">
        <f>U100-AE97</f>
        <v>0</v>
      </c>
      <c r="X100" s="17">
        <f>FOFA!Q100</f>
        <v>0</v>
      </c>
      <c r="Y100" s="17">
        <f>FOFA!R100</f>
        <v>7</v>
      </c>
      <c r="Z100" s="41">
        <f>X100-AE98</f>
        <v>0</v>
      </c>
      <c r="AA100" s="17">
        <f>FOFA!S100</f>
        <v>0</v>
      </c>
      <c r="AB100" s="17">
        <f>FOFA!T100</f>
        <v>-16</v>
      </c>
      <c r="AC100" s="41">
        <f>AA100-AE99</f>
        <v>0</v>
      </c>
      <c r="AD100" s="22">
        <f>FOFA!U100</f>
        <v>0</v>
      </c>
      <c r="AE100" s="22">
        <f>FOFA!V100</f>
        <v>0</v>
      </c>
      <c r="AF100" s="71">
        <f>AD100-AE100</f>
        <v>0</v>
      </c>
      <c r="AG100" s="23">
        <f>FOFA!W100</f>
        <v>0</v>
      </c>
      <c r="AH100" s="23">
        <f>FOFA!X100</f>
        <v>0</v>
      </c>
      <c r="AI100" s="42">
        <f>AG100-AE101</f>
        <v>0</v>
      </c>
      <c r="AJ100" s="18">
        <f t="shared" si="12"/>
        <v>2491.878</v>
      </c>
      <c r="AK100" s="18">
        <f t="shared" si="13"/>
        <v>-20280.832000000002</v>
      </c>
    </row>
    <row r="101" spans="1:37" ht="13.5" customHeight="1">
      <c r="A101" s="3"/>
      <c r="B101" s="25" t="s">
        <v>56</v>
      </c>
      <c r="C101" s="21">
        <f>FOFA!C101</f>
        <v>-2806.73158</v>
      </c>
      <c r="D101" s="21">
        <f>FOFA!D101</f>
        <v>3887.617</v>
      </c>
      <c r="E101" s="40">
        <f>C101-AH91</f>
        <v>-2806.73158</v>
      </c>
      <c r="F101" s="21">
        <f>FOFA!E101</f>
        <v>0</v>
      </c>
      <c r="G101" s="21">
        <f>FOFA!F101</f>
        <v>0</v>
      </c>
      <c r="H101" s="41">
        <f>F101-AH92</f>
        <v>0</v>
      </c>
      <c r="I101" s="17">
        <f>FOFA!G101</f>
        <v>0</v>
      </c>
      <c r="J101" s="17">
        <f>FOFA!H101</f>
        <v>0</v>
      </c>
      <c r="K101" s="41">
        <f>I101-AH93</f>
        <v>0</v>
      </c>
      <c r="L101" s="17">
        <f>FOFA!I101</f>
        <v>0</v>
      </c>
      <c r="M101" s="17">
        <f>FOFA!J101</f>
        <v>0</v>
      </c>
      <c r="N101" s="41">
        <f>L101-AH94</f>
        <v>0</v>
      </c>
      <c r="O101" s="17">
        <f>FOFA!K101</f>
        <v>0</v>
      </c>
      <c r="P101" s="17">
        <f>FOFA!L101</f>
        <v>0</v>
      </c>
      <c r="Q101" s="41">
        <f>O101-AH95</f>
        <v>0</v>
      </c>
      <c r="R101" s="17">
        <f>FOFA!M101</f>
        <v>0</v>
      </c>
      <c r="S101" s="17">
        <f>FOFA!N101</f>
        <v>0</v>
      </c>
      <c r="T101" s="41">
        <f>R101-AH96</f>
        <v>0</v>
      </c>
      <c r="U101" s="17">
        <f>FOFA!O101</f>
        <v>0</v>
      </c>
      <c r="V101" s="17">
        <f>FOFA!P101</f>
        <v>0</v>
      </c>
      <c r="W101" s="41">
        <f>U101-AH97</f>
        <v>0</v>
      </c>
      <c r="X101" s="17">
        <f>FOFA!Q101</f>
        <v>0</v>
      </c>
      <c r="Y101" s="17">
        <f>FOFA!R101</f>
        <v>0</v>
      </c>
      <c r="Z101" s="41">
        <f>X101-AH98</f>
        <v>0</v>
      </c>
      <c r="AA101" s="17">
        <f>FOFA!S101</f>
        <v>0</v>
      </c>
      <c r="AB101" s="17">
        <f>FOFA!T101</f>
        <v>0</v>
      </c>
      <c r="AC101" s="41">
        <f>AA101-AH99</f>
        <v>0</v>
      </c>
      <c r="AD101" s="22">
        <f>FOFA!U101</f>
        <v>0</v>
      </c>
      <c r="AE101" s="22">
        <f>FOFA!V101</f>
        <v>0</v>
      </c>
      <c r="AF101" s="41">
        <f>AD101-AH100</f>
        <v>0</v>
      </c>
      <c r="AG101" s="23">
        <f>FOFA!W101</f>
        <v>0</v>
      </c>
      <c r="AH101" s="23">
        <f>FOFA!X101</f>
        <v>0</v>
      </c>
      <c r="AI101" s="72">
        <f>AG101-AH101</f>
        <v>0</v>
      </c>
      <c r="AJ101" s="18">
        <f t="shared" si="12"/>
        <v>-2806.73158</v>
      </c>
      <c r="AK101" s="18">
        <f t="shared" si="13"/>
        <v>3887.617</v>
      </c>
    </row>
    <row r="102" spans="1:37" s="14" customFormat="1" ht="13.5" customHeight="1">
      <c r="A102" s="13"/>
      <c r="B102" s="24" t="s">
        <v>5</v>
      </c>
      <c r="C102" s="21">
        <f>FOFA!C102</f>
        <v>5783.934</v>
      </c>
      <c r="D102" s="21">
        <f>FOFA!D102</f>
        <v>175918.63799999998</v>
      </c>
      <c r="E102" s="48"/>
      <c r="F102" s="21">
        <f>FOFA!E102</f>
        <v>-3884.6659999999997</v>
      </c>
      <c r="G102" s="21">
        <f>FOFA!F102</f>
        <v>7427.509999999998</v>
      </c>
      <c r="H102" s="48"/>
      <c r="I102" s="15">
        <f>FOFA!G102</f>
        <v>-1116.4840000000002</v>
      </c>
      <c r="J102" s="15">
        <f>FOFA!H102</f>
        <v>972.212</v>
      </c>
      <c r="K102" s="48"/>
      <c r="L102" s="17">
        <f>FOFA!I102</f>
        <v>36.502</v>
      </c>
      <c r="M102" s="17">
        <f>FOFA!J102</f>
        <v>6579.941000000001</v>
      </c>
      <c r="N102" s="48"/>
      <c r="O102" s="17">
        <f>FOFA!K102</f>
        <v>-20801</v>
      </c>
      <c r="P102" s="17">
        <f>FOFA!L102</f>
        <v>8450.667</v>
      </c>
      <c r="Q102" s="48"/>
      <c r="R102" s="17">
        <f>FOFA!M102</f>
        <v>223883.537</v>
      </c>
      <c r="S102" s="17">
        <f>FOFA!N102</f>
        <v>7337.232000000001</v>
      </c>
      <c r="T102" s="48"/>
      <c r="U102" s="17">
        <f>FOFA!O102</f>
        <v>142215.39800000002</v>
      </c>
      <c r="V102" s="17">
        <f>FOFA!P102</f>
        <v>529.906</v>
      </c>
      <c r="W102" s="48"/>
      <c r="X102" s="17">
        <f>FOFA!Q102</f>
        <v>2411.66</v>
      </c>
      <c r="Y102" s="17">
        <f>FOFA!R102</f>
        <v>1708.338</v>
      </c>
      <c r="Z102" s="48"/>
      <c r="AA102" s="17">
        <f>FOFA!S102</f>
        <v>154856.198</v>
      </c>
      <c r="AB102" s="17">
        <f>FOFA!T102</f>
        <v>120398.09700000001</v>
      </c>
      <c r="AC102" s="48"/>
      <c r="AD102" s="22">
        <f>FOFA!U102</f>
        <v>-25275.402</v>
      </c>
      <c r="AE102" s="22">
        <f>FOFA!V102</f>
        <v>5656</v>
      </c>
      <c r="AF102" s="48"/>
      <c r="AG102" s="18">
        <f>FOFA!W102</f>
        <v>0</v>
      </c>
      <c r="AH102" s="18">
        <f>FOFA!X102</f>
        <v>487450</v>
      </c>
      <c r="AI102" s="48"/>
      <c r="AJ102" s="18">
        <f>SUM(AJ103:AJ113)</f>
        <v>478109.677</v>
      </c>
      <c r="AK102" s="18">
        <f>SUM(AK103:AK113)</f>
        <v>822428.5410000001</v>
      </c>
    </row>
    <row r="103" spans="1:37" ht="13.5" customHeight="1">
      <c r="A103" s="3"/>
      <c r="B103" s="25" t="s">
        <v>46</v>
      </c>
      <c r="C103" s="21">
        <f>FOFA!C103</f>
        <v>1583.962</v>
      </c>
      <c r="D103" s="21">
        <f>FOFA!D103</f>
        <v>5.209</v>
      </c>
      <c r="E103" s="69">
        <f>C103-D103</f>
        <v>1578.753</v>
      </c>
      <c r="F103" s="21">
        <f>FOFA!E103</f>
        <v>-4197.974999999999</v>
      </c>
      <c r="G103" s="21">
        <f>FOFA!F103</f>
        <v>623.62</v>
      </c>
      <c r="H103" s="41">
        <f>F103-D104</f>
        <v>0</v>
      </c>
      <c r="I103" s="17">
        <f>FOFA!G103</f>
        <v>-1092.8190000000002</v>
      </c>
      <c r="J103" s="17">
        <f>FOFA!H103</f>
        <v>1595.441</v>
      </c>
      <c r="K103" s="41">
        <f>I103-D105</f>
        <v>0</v>
      </c>
      <c r="L103" s="17">
        <f>FOFA!I103</f>
        <v>47.759</v>
      </c>
      <c r="M103" s="17">
        <f>FOFA!J103</f>
        <v>0</v>
      </c>
      <c r="N103" s="41">
        <f>L103-D106</f>
        <v>0</v>
      </c>
      <c r="O103" s="17">
        <f>FOFA!K103</f>
        <v>0</v>
      </c>
      <c r="P103" s="17">
        <f>FOFA!L103</f>
        <v>8140.063</v>
      </c>
      <c r="Q103" s="41">
        <f>O103-D107</f>
        <v>0</v>
      </c>
      <c r="R103" s="17">
        <f>FOFA!M103</f>
        <v>142398.16</v>
      </c>
      <c r="S103" s="17">
        <f>FOFA!N103</f>
        <v>0</v>
      </c>
      <c r="T103" s="41">
        <f>R103-D108</f>
        <v>0</v>
      </c>
      <c r="U103" s="17">
        <f>FOFA!O103</f>
        <v>62351.957</v>
      </c>
      <c r="V103" s="17">
        <f>FOFA!P103</f>
        <v>0</v>
      </c>
      <c r="W103" s="41">
        <f>U103-D109</f>
        <v>0</v>
      </c>
      <c r="X103" s="17">
        <f>FOFA!Q103</f>
        <v>2411.66</v>
      </c>
      <c r="Y103" s="17">
        <f>FOFA!R103</f>
        <v>0</v>
      </c>
      <c r="Z103" s="41">
        <f>X103-D110</f>
        <v>0.18600000000014916</v>
      </c>
      <c r="AA103" s="17">
        <f>FOFA!S103</f>
        <v>-874.802</v>
      </c>
      <c r="AB103" s="17">
        <f>FOFA!T103</f>
        <v>159.339</v>
      </c>
      <c r="AC103" s="41">
        <f>AA103-D111</f>
        <v>0</v>
      </c>
      <c r="AD103" s="22">
        <f>FOFA!U103</f>
        <v>-25130.325</v>
      </c>
      <c r="AE103" s="22">
        <f>FOFA!V103</f>
        <v>0</v>
      </c>
      <c r="AF103" s="41">
        <f>AD103-D112</f>
        <v>0</v>
      </c>
      <c r="AG103" s="23">
        <f>FOFA!W103</f>
        <v>0</v>
      </c>
      <c r="AH103" s="23">
        <f>FOFA!X103</f>
        <v>707</v>
      </c>
      <c r="AI103" s="42">
        <f>AG103-D113</f>
        <v>0</v>
      </c>
      <c r="AJ103" s="18">
        <f aca="true" t="shared" si="14" ref="AJ103:AJ113">C103+F103+I103+L103+O103++U103+X103+AA103+AD103+AG103+R103</f>
        <v>177497.577</v>
      </c>
      <c r="AK103" s="18">
        <f aca="true" t="shared" si="15" ref="AK103:AK113">D103+G103+J103+M103+P103+V103+Y103+AB103+AE103+AH103+S103</f>
        <v>11230.672</v>
      </c>
    </row>
    <row r="104" spans="1:37" ht="13.5" customHeight="1">
      <c r="A104" s="3"/>
      <c r="B104" s="25" t="s">
        <v>47</v>
      </c>
      <c r="C104" s="21">
        <f>FOFA!C104</f>
        <v>623.62</v>
      </c>
      <c r="D104" s="21">
        <f>FOFA!D104</f>
        <v>-4197.974999999999</v>
      </c>
      <c r="E104" s="40">
        <f>C104-G103</f>
        <v>0</v>
      </c>
      <c r="F104" s="21">
        <f>FOFA!E104</f>
        <v>0</v>
      </c>
      <c r="G104" s="21">
        <f>FOFA!F104</f>
        <v>379.545</v>
      </c>
      <c r="H104" s="71">
        <f>F104-G104</f>
        <v>-379.545</v>
      </c>
      <c r="I104" s="17">
        <f>FOFA!G104</f>
        <v>-22.904</v>
      </c>
      <c r="J104" s="17">
        <f>FOFA!H104</f>
        <v>0</v>
      </c>
      <c r="K104" s="41">
        <f>I104-G105</f>
        <v>0</v>
      </c>
      <c r="L104" s="17">
        <f>FOFA!I104</f>
        <v>0</v>
      </c>
      <c r="M104" s="17">
        <f>FOFA!J104</f>
        <v>0</v>
      </c>
      <c r="N104" s="41">
        <f>L104-G106</f>
        <v>0</v>
      </c>
      <c r="O104" s="17">
        <f>FOFA!K104</f>
        <v>0</v>
      </c>
      <c r="P104" s="17">
        <f>FOFA!L104</f>
        <v>310.604</v>
      </c>
      <c r="Q104" s="41">
        <f>O104-G107</f>
        <v>0</v>
      </c>
      <c r="R104" s="17">
        <f>FOFA!M104</f>
        <v>3587.525999999999</v>
      </c>
      <c r="S104" s="17">
        <f>FOFA!N104</f>
        <v>0</v>
      </c>
      <c r="T104" s="41">
        <f>R104-G108</f>
        <v>0</v>
      </c>
      <c r="U104" s="17">
        <f>FOFA!O104</f>
        <v>0</v>
      </c>
      <c r="V104" s="17">
        <f>FOFA!P104</f>
        <v>0</v>
      </c>
      <c r="W104" s="41">
        <f>U104-G109</f>
        <v>-963.645</v>
      </c>
      <c r="X104" s="17">
        <f>FOFA!Q104</f>
        <v>0</v>
      </c>
      <c r="Y104" s="17">
        <f>FOFA!R104</f>
        <v>0</v>
      </c>
      <c r="Z104" s="41">
        <f>X104-G110</f>
        <v>0</v>
      </c>
      <c r="AA104" s="17">
        <f>FOFA!S104</f>
        <v>0</v>
      </c>
      <c r="AB104" s="17">
        <f>FOFA!T104</f>
        <v>0</v>
      </c>
      <c r="AC104" s="41">
        <f>AA104-G111</f>
        <v>0</v>
      </c>
      <c r="AD104" s="22">
        <f>FOFA!U104</f>
        <v>1896.078</v>
      </c>
      <c r="AE104" s="22">
        <f>FOFA!V104</f>
        <v>0</v>
      </c>
      <c r="AF104" s="41">
        <f>AD104-G112</f>
        <v>0</v>
      </c>
      <c r="AG104" s="23">
        <f>FOFA!W104</f>
        <v>0</v>
      </c>
      <c r="AH104" s="23">
        <f>FOFA!X104</f>
        <v>0</v>
      </c>
      <c r="AI104" s="42">
        <f>AG104-G113</f>
        <v>0</v>
      </c>
      <c r="AJ104" s="18">
        <f t="shared" si="14"/>
        <v>6084.319999999999</v>
      </c>
      <c r="AK104" s="18">
        <f t="shared" si="15"/>
        <v>-3507.8259999999996</v>
      </c>
    </row>
    <row r="105" spans="1:37" ht="13.5" customHeight="1">
      <c r="A105" s="3"/>
      <c r="B105" s="25" t="s">
        <v>48</v>
      </c>
      <c r="C105" s="21">
        <f>FOFA!C105</f>
        <v>1595.441</v>
      </c>
      <c r="D105" s="21">
        <f>FOFA!D105</f>
        <v>-1092.8190000000002</v>
      </c>
      <c r="E105" s="40">
        <f>C105-J103</f>
        <v>0</v>
      </c>
      <c r="F105" s="21">
        <f>FOFA!E105</f>
        <v>0</v>
      </c>
      <c r="G105" s="21">
        <f>FOFA!F105</f>
        <v>-22.904</v>
      </c>
      <c r="H105" s="41">
        <f>F105-J104</f>
        <v>0</v>
      </c>
      <c r="I105" s="17">
        <f>FOFA!G105</f>
        <v>-0.7609999999999999</v>
      </c>
      <c r="J105" s="17">
        <f>FOFA!H105</f>
        <v>-32.432</v>
      </c>
      <c r="K105" s="71">
        <f>I105-J105</f>
        <v>31.671000000000003</v>
      </c>
      <c r="L105" s="17">
        <f>FOFA!I105</f>
        <v>-0.257</v>
      </c>
      <c r="M105" s="17">
        <f>FOFA!J105</f>
        <v>0</v>
      </c>
      <c r="N105" s="41">
        <f>L105-J106</f>
        <v>0</v>
      </c>
      <c r="O105" s="17">
        <f>FOFA!K105</f>
        <v>0</v>
      </c>
      <c r="P105" s="17">
        <f>FOFA!L105</f>
        <v>0</v>
      </c>
      <c r="Q105" s="41">
        <f>O105-J107</f>
        <v>0</v>
      </c>
      <c r="R105" s="17">
        <f>FOFA!M105</f>
        <v>-509.595</v>
      </c>
      <c r="S105" s="17">
        <f>FOFA!N105</f>
        <v>0</v>
      </c>
      <c r="T105" s="41">
        <f>R105-J108</f>
        <v>0</v>
      </c>
      <c r="U105" s="17">
        <f>FOFA!O105</f>
        <v>4072.143</v>
      </c>
      <c r="V105" s="17">
        <f>FOFA!P105</f>
        <v>0</v>
      </c>
      <c r="W105" s="41">
        <f>U105-J109</f>
        <v>4143.432</v>
      </c>
      <c r="X105" s="17">
        <f>FOFA!Q105</f>
        <v>0</v>
      </c>
      <c r="Y105" s="17">
        <f>FOFA!R105</f>
        <v>0</v>
      </c>
      <c r="Z105" s="41">
        <f>X105-K110</f>
        <v>0</v>
      </c>
      <c r="AA105" s="17">
        <f>FOFA!S105</f>
        <v>0</v>
      </c>
      <c r="AB105" s="17">
        <f>FOFA!T105</f>
        <v>0</v>
      </c>
      <c r="AC105" s="41">
        <f>AA105-J111</f>
        <v>0</v>
      </c>
      <c r="AD105" s="22">
        <f>FOFA!U105</f>
        <v>0</v>
      </c>
      <c r="AE105" s="22">
        <f>FOFA!V105</f>
        <v>0</v>
      </c>
      <c r="AF105" s="41">
        <f>AD105-J112</f>
        <v>9.655999999999999</v>
      </c>
      <c r="AG105" s="23">
        <f>FOFA!W105</f>
        <v>0</v>
      </c>
      <c r="AH105" s="23">
        <f>FOFA!X105</f>
        <v>0</v>
      </c>
      <c r="AI105" s="42">
        <f>AG105-J113</f>
        <v>0</v>
      </c>
      <c r="AJ105" s="18">
        <f t="shared" si="14"/>
        <v>5156.971</v>
      </c>
      <c r="AK105" s="18">
        <f t="shared" si="15"/>
        <v>-1148.1550000000002</v>
      </c>
    </row>
    <row r="106" spans="1:37" ht="13.5" customHeight="1">
      <c r="A106" s="3"/>
      <c r="B106" s="25" t="s">
        <v>49</v>
      </c>
      <c r="C106" s="21">
        <f>FOFA!C106</f>
        <v>0</v>
      </c>
      <c r="D106" s="21">
        <f>FOFA!D106</f>
        <v>47.759</v>
      </c>
      <c r="E106" s="40">
        <f>C106-M103</f>
        <v>0</v>
      </c>
      <c r="F106" s="21">
        <f>FOFA!E106</f>
        <v>0</v>
      </c>
      <c r="G106" s="21">
        <f>FOFA!F106</f>
        <v>0</v>
      </c>
      <c r="H106" s="41">
        <f>F106-M104</f>
        <v>0</v>
      </c>
      <c r="I106" s="17">
        <f>FOFA!G106</f>
        <v>0</v>
      </c>
      <c r="J106" s="17">
        <f>FOFA!H106</f>
        <v>-0.257</v>
      </c>
      <c r="K106" s="41">
        <f>I106-M105</f>
        <v>0</v>
      </c>
      <c r="L106" s="17">
        <f>FOFA!I106</f>
        <v>0</v>
      </c>
      <c r="M106" s="17">
        <f>FOFA!J106</f>
        <v>0</v>
      </c>
      <c r="N106" s="71">
        <f>L106-M106</f>
        <v>0</v>
      </c>
      <c r="O106" s="17">
        <f>FOFA!K106</f>
        <v>0</v>
      </c>
      <c r="P106" s="17">
        <f>FOFA!L106</f>
        <v>0</v>
      </c>
      <c r="Q106" s="41">
        <f>O106-M107</f>
        <v>0</v>
      </c>
      <c r="R106" s="17">
        <f>FOFA!M106</f>
        <v>0</v>
      </c>
      <c r="S106" s="17">
        <f>FOFA!N106</f>
        <v>0</v>
      </c>
      <c r="T106" s="41">
        <f>R106-M108</f>
        <v>0</v>
      </c>
      <c r="U106" s="17">
        <f>FOFA!O106</f>
        <v>0</v>
      </c>
      <c r="V106" s="17">
        <f>FOFA!P106</f>
        <v>0</v>
      </c>
      <c r="W106" s="41">
        <f>U106-M109</f>
        <v>0</v>
      </c>
      <c r="X106" s="17">
        <f>FOFA!Q106</f>
        <v>0</v>
      </c>
      <c r="Y106" s="17">
        <f>FOFA!R106</f>
        <v>0</v>
      </c>
      <c r="Z106" s="41">
        <f>X106-N110</f>
        <v>0</v>
      </c>
      <c r="AA106" s="17">
        <f>FOFA!S106</f>
        <v>0</v>
      </c>
      <c r="AB106" s="17">
        <f>FOFA!T106</f>
        <v>0</v>
      </c>
      <c r="AC106" s="41">
        <f>AA106-M111</f>
        <v>0</v>
      </c>
      <c r="AD106" s="22">
        <f>FOFA!U106</f>
        <v>0</v>
      </c>
      <c r="AE106" s="22">
        <f>FOFA!V106</f>
        <v>0</v>
      </c>
      <c r="AF106" s="41">
        <f>AD106-M112</f>
        <v>-6579.941000000001</v>
      </c>
      <c r="AG106" s="23">
        <f>FOFA!W106</f>
        <v>0</v>
      </c>
      <c r="AH106" s="23">
        <f>FOFA!X106</f>
        <v>0</v>
      </c>
      <c r="AI106" s="42">
        <f>AG106-M113</f>
        <v>0</v>
      </c>
      <c r="AJ106" s="18">
        <f t="shared" si="14"/>
        <v>0</v>
      </c>
      <c r="AK106" s="18">
        <f t="shared" si="15"/>
        <v>47.502</v>
      </c>
    </row>
    <row r="107" spans="1:37" ht="13.5" customHeight="1">
      <c r="A107" s="3"/>
      <c r="B107" s="25" t="s">
        <v>50</v>
      </c>
      <c r="C107" s="21">
        <f>FOFA!C107</f>
        <v>529.022</v>
      </c>
      <c r="D107" s="21">
        <f>FOFA!D107</f>
        <v>0</v>
      </c>
      <c r="E107" s="40">
        <f>C107-P103</f>
        <v>-7611.041</v>
      </c>
      <c r="F107" s="21">
        <f>FOFA!E107</f>
        <v>310.604</v>
      </c>
      <c r="G107" s="21">
        <f>FOFA!F107</f>
        <v>0</v>
      </c>
      <c r="H107" s="41">
        <f>F107-P104</f>
        <v>0</v>
      </c>
      <c r="I107" s="17">
        <f>FOFA!G107</f>
        <v>0</v>
      </c>
      <c r="J107" s="17">
        <f>FOFA!H107</f>
        <v>0</v>
      </c>
      <c r="K107" s="41">
        <f>I107-P105</f>
        <v>0</v>
      </c>
      <c r="L107" s="17">
        <f>FOFA!I107</f>
        <v>0</v>
      </c>
      <c r="M107" s="17">
        <f>FOFA!J107</f>
        <v>0</v>
      </c>
      <c r="N107" s="41">
        <f>L107-P106</f>
        <v>0</v>
      </c>
      <c r="O107" s="17">
        <f>FOFA!K107</f>
        <v>0</v>
      </c>
      <c r="P107" s="17">
        <f>FOFA!L107</f>
        <v>0</v>
      </c>
      <c r="Q107" s="71">
        <f>O107-P107</f>
        <v>0</v>
      </c>
      <c r="R107" s="17">
        <f>FOFA!M107</f>
        <v>0</v>
      </c>
      <c r="S107" s="17">
        <f>FOFA!N107</f>
        <v>0</v>
      </c>
      <c r="T107" s="41">
        <f>R107-P108</f>
        <v>0</v>
      </c>
      <c r="U107" s="17">
        <f>FOFA!O107</f>
        <v>-3000</v>
      </c>
      <c r="V107" s="17">
        <f>FOFA!P107</f>
        <v>0</v>
      </c>
      <c r="W107" s="41">
        <f>U107-P109</f>
        <v>-3000</v>
      </c>
      <c r="X107" s="17">
        <f>FOFA!Q107</f>
        <v>0</v>
      </c>
      <c r="Y107" s="17">
        <f>FOFA!R107</f>
        <v>0</v>
      </c>
      <c r="Z107" s="41">
        <f>X107-P110</f>
        <v>0</v>
      </c>
      <c r="AA107" s="17">
        <f>FOFA!S107</f>
        <v>0</v>
      </c>
      <c r="AB107" s="17">
        <f>FOFA!T107</f>
        <v>0</v>
      </c>
      <c r="AC107" s="41">
        <f>AA107-P111</f>
        <v>0</v>
      </c>
      <c r="AD107" s="22">
        <f>FOFA!U107</f>
        <v>0</v>
      </c>
      <c r="AE107" s="22">
        <f>FOFA!V107</f>
        <v>0</v>
      </c>
      <c r="AF107" s="41">
        <f>AD107-P112</f>
        <v>0</v>
      </c>
      <c r="AG107" s="23">
        <f>FOFA!W107</f>
        <v>0</v>
      </c>
      <c r="AH107" s="23">
        <f>FOFA!X107</f>
        <v>295274</v>
      </c>
      <c r="AI107" s="42">
        <f>AG107-P113</f>
        <v>0</v>
      </c>
      <c r="AJ107" s="18">
        <f t="shared" si="14"/>
        <v>-2160.374</v>
      </c>
      <c r="AK107" s="18">
        <f t="shared" si="15"/>
        <v>295274</v>
      </c>
    </row>
    <row r="108" spans="1:37" ht="13.5" customHeight="1">
      <c r="A108" s="3"/>
      <c r="B108" s="25" t="s">
        <v>51</v>
      </c>
      <c r="C108" s="21">
        <f>FOFA!C108</f>
        <v>0</v>
      </c>
      <c r="D108" s="21">
        <f>FOFA!D108</f>
        <v>142398.16</v>
      </c>
      <c r="E108" s="40">
        <f>C108-S103</f>
        <v>0</v>
      </c>
      <c r="F108" s="21">
        <f>FOFA!E108</f>
        <v>0</v>
      </c>
      <c r="G108" s="21">
        <f>FOFA!F108</f>
        <v>3587.525999999999</v>
      </c>
      <c r="H108" s="41">
        <f>F108-S104</f>
        <v>0</v>
      </c>
      <c r="I108" s="17">
        <f>FOFA!G108</f>
        <v>0</v>
      </c>
      <c r="J108" s="17">
        <f>FOFA!H108</f>
        <v>-509.595</v>
      </c>
      <c r="K108" s="41">
        <f>I108-S105</f>
        <v>0</v>
      </c>
      <c r="L108" s="17">
        <f>FOFA!I108</f>
        <v>-11</v>
      </c>
      <c r="M108" s="17">
        <f>FOFA!J108</f>
        <v>0</v>
      </c>
      <c r="N108" s="41">
        <f>L108-S106</f>
        <v>-11</v>
      </c>
      <c r="O108" s="17">
        <f>FOFA!K108</f>
        <v>0</v>
      </c>
      <c r="P108" s="17">
        <f>FOFA!L108</f>
        <v>0</v>
      </c>
      <c r="Q108" s="41">
        <f>O108-S107</f>
        <v>0</v>
      </c>
      <c r="R108" s="17">
        <f>FOFA!M108</f>
        <v>-6442.240000000001</v>
      </c>
      <c r="S108" s="17">
        <f>FOFA!N108</f>
        <v>7141.120000000001</v>
      </c>
      <c r="T108" s="71">
        <f>R108-S108</f>
        <v>-13583.36</v>
      </c>
      <c r="U108" s="17">
        <f>FOFA!O108</f>
        <v>-23.408</v>
      </c>
      <c r="V108" s="17">
        <f>FOFA!P108</f>
        <v>748.686</v>
      </c>
      <c r="W108" s="41">
        <f>U108-S109</f>
        <v>0</v>
      </c>
      <c r="X108" s="17">
        <f>FOFA!Q108</f>
        <v>0</v>
      </c>
      <c r="Y108" s="17">
        <f>FOFA!R108</f>
        <v>0</v>
      </c>
      <c r="Z108" s="41">
        <f>X108-S110</f>
        <v>0</v>
      </c>
      <c r="AA108" s="17">
        <f>FOFA!S108</f>
        <v>0</v>
      </c>
      <c r="AB108" s="17">
        <f>FOFA!T108</f>
        <v>42286</v>
      </c>
      <c r="AC108" s="41">
        <f>AA108-S111</f>
        <v>0</v>
      </c>
      <c r="AD108" s="22">
        <f>FOFA!U108</f>
        <v>219.52</v>
      </c>
      <c r="AE108" s="22">
        <f>FOFA!V108</f>
        <v>5656</v>
      </c>
      <c r="AF108" s="41">
        <f>AD108-S112</f>
        <v>0</v>
      </c>
      <c r="AG108" s="23">
        <f>FOFA!W108</f>
        <v>0</v>
      </c>
      <c r="AH108" s="23">
        <f>FOFA!X108</f>
        <v>35738</v>
      </c>
      <c r="AI108" s="42">
        <f>AG108-S113</f>
        <v>0</v>
      </c>
      <c r="AJ108" s="18">
        <f t="shared" si="14"/>
        <v>-6257.128000000001</v>
      </c>
      <c r="AK108" s="18">
        <f t="shared" si="15"/>
        <v>237045.897</v>
      </c>
    </row>
    <row r="109" spans="1:37" ht="13.5" customHeight="1">
      <c r="A109" s="3"/>
      <c r="B109" s="25" t="s">
        <v>52</v>
      </c>
      <c r="C109" s="21">
        <f>FOFA!C109</f>
        <v>0</v>
      </c>
      <c r="D109" s="21">
        <f>FOFA!D109</f>
        <v>62351.957</v>
      </c>
      <c r="E109" s="40">
        <f>C109-V103</f>
        <v>0</v>
      </c>
      <c r="F109" s="21">
        <f>FOFA!E109</f>
        <v>0</v>
      </c>
      <c r="G109" s="21">
        <f>FOFA!F109</f>
        <v>963.645</v>
      </c>
      <c r="H109" s="41">
        <f>F109-V104</f>
        <v>0</v>
      </c>
      <c r="I109" s="17">
        <f>FOFA!G109</f>
        <v>0</v>
      </c>
      <c r="J109" s="17">
        <f>FOFA!H109</f>
        <v>-71.289</v>
      </c>
      <c r="K109" s="41">
        <f>I109-V105</f>
        <v>0</v>
      </c>
      <c r="L109" s="17">
        <f>FOFA!I109</f>
        <v>0</v>
      </c>
      <c r="M109" s="17">
        <f>FOFA!J109</f>
        <v>0</v>
      </c>
      <c r="N109" s="41">
        <f>L109-V106</f>
        <v>0</v>
      </c>
      <c r="O109" s="17">
        <f>FOFA!K109</f>
        <v>0</v>
      </c>
      <c r="P109" s="17">
        <f>FOFA!L109</f>
        <v>0</v>
      </c>
      <c r="Q109" s="41">
        <f>O109-V107</f>
        <v>0</v>
      </c>
      <c r="R109" s="17">
        <f>FOFA!M109</f>
        <v>748.686</v>
      </c>
      <c r="S109" s="17">
        <f>FOFA!N109</f>
        <v>-23.408</v>
      </c>
      <c r="T109" s="41">
        <f>R109-V108</f>
        <v>0</v>
      </c>
      <c r="U109" s="17">
        <f>FOFA!O109</f>
        <v>-778.39</v>
      </c>
      <c r="V109" s="17">
        <f>FOFA!P109</f>
        <v>2041.895</v>
      </c>
      <c r="W109" s="71">
        <f>U109-V109</f>
        <v>-2820.285</v>
      </c>
      <c r="X109" s="17">
        <f>FOFA!Q109</f>
        <v>0</v>
      </c>
      <c r="Y109" s="17">
        <f>FOFA!R109</f>
        <v>1703.338</v>
      </c>
      <c r="Z109" s="41">
        <f>X109-V110</f>
        <v>0</v>
      </c>
      <c r="AA109" s="17">
        <f>FOFA!S109</f>
        <v>0</v>
      </c>
      <c r="AB109" s="17">
        <f>FOFA!T109</f>
        <v>77889.758</v>
      </c>
      <c r="AC109" s="41">
        <f>AA109-V111</f>
        <v>0</v>
      </c>
      <c r="AD109" s="22">
        <f>FOFA!U109</f>
        <v>-2260.675</v>
      </c>
      <c r="AE109" s="22">
        <f>FOFA!V109</f>
        <v>0</v>
      </c>
      <c r="AF109" s="41">
        <f>AD109-V112</f>
        <v>0</v>
      </c>
      <c r="AG109" s="23">
        <f>FOFA!W109</f>
        <v>0</v>
      </c>
      <c r="AH109" s="23">
        <f>FOFA!X109</f>
        <v>0</v>
      </c>
      <c r="AI109" s="42">
        <f>AG109-V113</f>
        <v>0</v>
      </c>
      <c r="AJ109" s="18">
        <f t="shared" si="14"/>
        <v>-2290.379</v>
      </c>
      <c r="AK109" s="18">
        <f t="shared" si="15"/>
        <v>144855.896</v>
      </c>
    </row>
    <row r="110" spans="1:37" ht="13.5" customHeight="1">
      <c r="A110" s="3"/>
      <c r="B110" s="25" t="s">
        <v>53</v>
      </c>
      <c r="C110" s="21">
        <f>FOFA!C110</f>
        <v>0</v>
      </c>
      <c r="D110" s="21">
        <f>FOFA!D110</f>
        <v>2411.4739999999997</v>
      </c>
      <c r="E110" s="40">
        <f>C110-Y103</f>
        <v>0</v>
      </c>
      <c r="F110" s="21">
        <f>FOFA!E110</f>
        <v>0</v>
      </c>
      <c r="G110" s="21">
        <f>FOFA!F110</f>
        <v>0</v>
      </c>
      <c r="H110" s="41">
        <f>F110-Y104</f>
        <v>0</v>
      </c>
      <c r="I110" s="17">
        <f>FOFA!G110</f>
        <v>0</v>
      </c>
      <c r="J110" s="17">
        <f>FOFA!H110</f>
        <v>0</v>
      </c>
      <c r="K110" s="41">
        <f>I110-Y105</f>
        <v>0</v>
      </c>
      <c r="L110" s="17">
        <f>FOFA!I110</f>
        <v>0</v>
      </c>
      <c r="M110" s="17">
        <f>FOFA!J110</f>
        <v>0</v>
      </c>
      <c r="N110" s="41">
        <f>L110-Y106</f>
        <v>0</v>
      </c>
      <c r="O110" s="17">
        <f>FOFA!K110</f>
        <v>0</v>
      </c>
      <c r="P110" s="17">
        <f>FOFA!L110</f>
        <v>0</v>
      </c>
      <c r="Q110" s="41">
        <f>O110-Y107</f>
        <v>0</v>
      </c>
      <c r="R110" s="17">
        <f>FOFA!M110</f>
        <v>421</v>
      </c>
      <c r="S110" s="17">
        <f>FOFA!N110</f>
        <v>0</v>
      </c>
      <c r="T110" s="41">
        <f>R110-Y108</f>
        <v>421</v>
      </c>
      <c r="U110" s="17">
        <f>FOFA!O110</f>
        <v>1703.338</v>
      </c>
      <c r="V110" s="17">
        <f>FOFA!P110</f>
        <v>0</v>
      </c>
      <c r="W110" s="41">
        <f>U110-Y109</f>
        <v>0</v>
      </c>
      <c r="X110" s="17">
        <f>FOFA!Q110</f>
        <v>0</v>
      </c>
      <c r="Y110" s="17">
        <f>FOFA!R110</f>
        <v>0</v>
      </c>
      <c r="Z110" s="71">
        <f>X110-Y110</f>
        <v>0</v>
      </c>
      <c r="AA110" s="17">
        <f>FOFA!S110</f>
        <v>0</v>
      </c>
      <c r="AB110" s="17">
        <f>FOFA!T110</f>
        <v>0</v>
      </c>
      <c r="AC110" s="41">
        <f>AA110-Y111</f>
        <v>0</v>
      </c>
      <c r="AD110" s="22">
        <f>FOFA!U110</f>
        <v>0</v>
      </c>
      <c r="AE110" s="22">
        <f>FOFA!V110</f>
        <v>0</v>
      </c>
      <c r="AF110" s="41">
        <f>AD110-Y112</f>
        <v>-5</v>
      </c>
      <c r="AG110" s="23">
        <f>FOFA!W110</f>
        <v>0</v>
      </c>
      <c r="AH110" s="23">
        <f>FOFA!X110</f>
        <v>0</v>
      </c>
      <c r="AI110" s="42">
        <f>AG110-Y113</f>
        <v>0</v>
      </c>
      <c r="AJ110" s="18">
        <f t="shared" si="14"/>
        <v>2124.3379999999997</v>
      </c>
      <c r="AK110" s="18">
        <f t="shared" si="15"/>
        <v>2411.4739999999997</v>
      </c>
    </row>
    <row r="111" spans="1:37" ht="13.5" customHeight="1">
      <c r="A111" s="3"/>
      <c r="B111" s="25" t="s">
        <v>54</v>
      </c>
      <c r="C111" s="21">
        <f>FOFA!C111</f>
        <v>159.339</v>
      </c>
      <c r="D111" s="21">
        <f>FOFA!D111</f>
        <v>-874.802</v>
      </c>
      <c r="E111" s="40">
        <f>C111-AB103</f>
        <v>0</v>
      </c>
      <c r="F111" s="21">
        <f>FOFA!E111</f>
        <v>0</v>
      </c>
      <c r="G111" s="21">
        <f>FOFA!F111</f>
        <v>0</v>
      </c>
      <c r="H111" s="41">
        <f>F111-AB104</f>
        <v>0</v>
      </c>
      <c r="I111" s="17">
        <f>FOFA!G111</f>
        <v>0</v>
      </c>
      <c r="J111" s="17">
        <f>FOFA!H111</f>
        <v>0</v>
      </c>
      <c r="K111" s="41">
        <f>I111-AB105</f>
        <v>0</v>
      </c>
      <c r="L111" s="17">
        <f>FOFA!I111</f>
        <v>0</v>
      </c>
      <c r="M111" s="17">
        <f>FOFA!J111</f>
        <v>0</v>
      </c>
      <c r="N111" s="41">
        <f>L111-AB106</f>
        <v>0</v>
      </c>
      <c r="O111" s="17">
        <f>FOFA!K111</f>
        <v>0</v>
      </c>
      <c r="P111" s="17">
        <f>FOFA!L111</f>
        <v>0</v>
      </c>
      <c r="Q111" s="41">
        <f>O111-AB107</f>
        <v>0</v>
      </c>
      <c r="R111" s="17">
        <f>FOFA!M111</f>
        <v>42286</v>
      </c>
      <c r="S111" s="17">
        <f>FOFA!N111</f>
        <v>0</v>
      </c>
      <c r="T111" s="41">
        <f>R111-AB108</f>
        <v>0</v>
      </c>
      <c r="U111" s="17">
        <f>FOFA!O111</f>
        <v>77889.758</v>
      </c>
      <c r="V111" s="17">
        <f>FOFA!P111</f>
        <v>0</v>
      </c>
      <c r="W111" s="41">
        <f>U111-AB109</f>
        <v>0</v>
      </c>
      <c r="X111" s="17">
        <f>FOFA!Q111</f>
        <v>0</v>
      </c>
      <c r="Y111" s="17">
        <f>FOFA!R111</f>
        <v>0</v>
      </c>
      <c r="Z111" s="41">
        <f>X111-AB110</f>
        <v>0</v>
      </c>
      <c r="AA111" s="17">
        <f>FOFA!S111</f>
        <v>0</v>
      </c>
      <c r="AB111" s="17">
        <f>FOFA!T111</f>
        <v>0</v>
      </c>
      <c r="AC111" s="71">
        <f>AA111-AB111</f>
        <v>0</v>
      </c>
      <c r="AD111" s="22">
        <f>FOFA!U111</f>
        <v>0</v>
      </c>
      <c r="AE111" s="22">
        <f>FOFA!V111</f>
        <v>0</v>
      </c>
      <c r="AF111" s="41">
        <f>AD111-AB112</f>
        <v>-63</v>
      </c>
      <c r="AG111" s="23">
        <f>FOFA!W111</f>
        <v>0</v>
      </c>
      <c r="AH111" s="23">
        <f>FOFA!X111</f>
        <v>155731</v>
      </c>
      <c r="AI111" s="42">
        <f>AG111-AB113</f>
        <v>0</v>
      </c>
      <c r="AJ111" s="18">
        <f t="shared" si="14"/>
        <v>120335.09700000001</v>
      </c>
      <c r="AK111" s="18">
        <f t="shared" si="15"/>
        <v>154856.198</v>
      </c>
    </row>
    <row r="112" spans="1:37" ht="13.5" customHeight="1">
      <c r="A112" s="3"/>
      <c r="B112" s="25" t="s">
        <v>55</v>
      </c>
      <c r="C112" s="21">
        <f>FOFA!C112</f>
        <v>0</v>
      </c>
      <c r="D112" s="21">
        <f>FOFA!D112</f>
        <v>-25130.325</v>
      </c>
      <c r="E112" s="40">
        <f>C112-AE103</f>
        <v>0</v>
      </c>
      <c r="F112" s="21">
        <f>FOFA!E112</f>
        <v>0</v>
      </c>
      <c r="G112" s="21">
        <f>FOFA!F112</f>
        <v>1896.078</v>
      </c>
      <c r="H112" s="41">
        <f>F112-AE104</f>
        <v>0</v>
      </c>
      <c r="I112" s="17">
        <f>FOFA!G112</f>
        <v>0</v>
      </c>
      <c r="J112" s="17">
        <f>FOFA!H112</f>
        <v>-9.655999999999999</v>
      </c>
      <c r="K112" s="41">
        <f>I112-AE105</f>
        <v>0</v>
      </c>
      <c r="L112" s="17">
        <f>FOFA!I112</f>
        <v>0</v>
      </c>
      <c r="M112" s="17">
        <f>FOFA!J112</f>
        <v>6579.941000000001</v>
      </c>
      <c r="N112" s="41">
        <f>L112-AE106</f>
        <v>0</v>
      </c>
      <c r="O112" s="17">
        <f>FOFA!K112</f>
        <v>0</v>
      </c>
      <c r="P112" s="17">
        <f>FOFA!L112</f>
        <v>0</v>
      </c>
      <c r="Q112" s="41">
        <f>O112-AE107</f>
        <v>0</v>
      </c>
      <c r="R112" s="17">
        <f>FOFA!M112</f>
        <v>5656</v>
      </c>
      <c r="S112" s="17">
        <f>FOFA!N112</f>
        <v>219.52</v>
      </c>
      <c r="T112" s="41">
        <f>R112-AE108</f>
        <v>0</v>
      </c>
      <c r="U112" s="17">
        <f>FOFA!O112</f>
        <v>0</v>
      </c>
      <c r="V112" s="17">
        <f>FOFA!P112</f>
        <v>-2260.675</v>
      </c>
      <c r="W112" s="41">
        <f>U112-AE109</f>
        <v>0</v>
      </c>
      <c r="X112" s="17">
        <f>FOFA!Q112</f>
        <v>0</v>
      </c>
      <c r="Y112" s="17">
        <f>FOFA!R112</f>
        <v>5</v>
      </c>
      <c r="Z112" s="41">
        <f>X112-AE110</f>
        <v>0</v>
      </c>
      <c r="AA112" s="17">
        <f>FOFA!S112</f>
        <v>0</v>
      </c>
      <c r="AB112" s="17">
        <f>FOFA!T112</f>
        <v>63</v>
      </c>
      <c r="AC112" s="41">
        <f>AA112-AE111</f>
        <v>0</v>
      </c>
      <c r="AD112" s="22">
        <f>FOFA!U112</f>
        <v>0</v>
      </c>
      <c r="AE112" s="22">
        <f>FOFA!V112</f>
        <v>0</v>
      </c>
      <c r="AF112" s="71">
        <f>AD112-AE112</f>
        <v>0</v>
      </c>
      <c r="AG112" s="23">
        <f>FOFA!W112</f>
        <v>0</v>
      </c>
      <c r="AH112" s="23">
        <f>FOFA!X112</f>
        <v>0</v>
      </c>
      <c r="AI112" s="42">
        <f>AG112-AE113</f>
        <v>0</v>
      </c>
      <c r="AJ112" s="18">
        <f t="shared" si="14"/>
        <v>5656</v>
      </c>
      <c r="AK112" s="18">
        <f t="shared" si="15"/>
        <v>-18637.117</v>
      </c>
    </row>
    <row r="113" spans="1:37" ht="13.5" customHeight="1">
      <c r="A113" s="3"/>
      <c r="B113" s="25" t="s">
        <v>56</v>
      </c>
      <c r="C113" s="21">
        <f>FOFA!C113</f>
        <v>1292.55</v>
      </c>
      <c r="D113" s="21">
        <f>FOFA!D113</f>
        <v>0</v>
      </c>
      <c r="E113" s="40">
        <f>C113-AH103</f>
        <v>585.55</v>
      </c>
      <c r="F113" s="21">
        <f>FOFA!E113</f>
        <v>2.705</v>
      </c>
      <c r="G113" s="21">
        <f>FOFA!F113</f>
        <v>0</v>
      </c>
      <c r="H113" s="41">
        <f>F113-AH104</f>
        <v>2.705</v>
      </c>
      <c r="I113" s="17">
        <f>FOFA!G113</f>
        <v>0</v>
      </c>
      <c r="J113" s="17">
        <f>FOFA!H113</f>
        <v>0</v>
      </c>
      <c r="K113" s="41">
        <f>I113-AH105</f>
        <v>0</v>
      </c>
      <c r="L113" s="17">
        <f>FOFA!I113</f>
        <v>0</v>
      </c>
      <c r="M113" s="17">
        <f>FOFA!J113</f>
        <v>0</v>
      </c>
      <c r="N113" s="41">
        <f>L113-AH106</f>
        <v>0</v>
      </c>
      <c r="O113" s="17">
        <f>FOFA!K113</f>
        <v>-20801</v>
      </c>
      <c r="P113" s="17">
        <f>FOFA!L113</f>
        <v>0</v>
      </c>
      <c r="Q113" s="41">
        <f>O113-AH107</f>
        <v>-316075</v>
      </c>
      <c r="R113" s="17">
        <f>FOFA!M113</f>
        <v>35738</v>
      </c>
      <c r="S113" s="17">
        <f>FOFA!N113</f>
        <v>0</v>
      </c>
      <c r="T113" s="41">
        <f>R113-AH108</f>
        <v>0</v>
      </c>
      <c r="U113" s="17">
        <f>FOFA!O113</f>
        <v>0</v>
      </c>
      <c r="V113" s="17">
        <f>FOFA!P113</f>
        <v>0</v>
      </c>
      <c r="W113" s="41">
        <f>U113-AH109</f>
        <v>0</v>
      </c>
      <c r="X113" s="17">
        <f>FOFA!Q113</f>
        <v>0</v>
      </c>
      <c r="Y113" s="17">
        <f>FOFA!R113</f>
        <v>0</v>
      </c>
      <c r="Z113" s="41">
        <f>X113-AH110</f>
        <v>0</v>
      </c>
      <c r="AA113" s="17">
        <f>FOFA!S113</f>
        <v>155731</v>
      </c>
      <c r="AB113" s="17">
        <f>FOFA!T113</f>
        <v>0</v>
      </c>
      <c r="AC113" s="41">
        <f>AA113-AH111</f>
        <v>0</v>
      </c>
      <c r="AD113" s="22">
        <f>FOFA!U113</f>
        <v>0</v>
      </c>
      <c r="AE113" s="22">
        <f>FOFA!V113</f>
        <v>0</v>
      </c>
      <c r="AF113" s="41">
        <f>AD113-AH112</f>
        <v>0</v>
      </c>
      <c r="AG113" s="23">
        <f>FOFA!W113</f>
        <v>0</v>
      </c>
      <c r="AH113" s="23">
        <f>FOFA!X113</f>
        <v>0</v>
      </c>
      <c r="AI113" s="72">
        <f>AG113-AH113</f>
        <v>0</v>
      </c>
      <c r="AJ113" s="18">
        <f t="shared" si="14"/>
        <v>171963.255</v>
      </c>
      <c r="AK113" s="18">
        <f t="shared" si="15"/>
        <v>0</v>
      </c>
    </row>
    <row r="114" spans="1:37" s="14" customFormat="1" ht="13.5" customHeight="1">
      <c r="A114" s="13"/>
      <c r="B114" s="27" t="s">
        <v>39</v>
      </c>
      <c r="C114" s="21">
        <f>FOFA!C114</f>
        <v>77213.707</v>
      </c>
      <c r="D114" s="21">
        <f>FOFA!D114</f>
        <v>28030.048903</v>
      </c>
      <c r="E114" s="48"/>
      <c r="F114" s="21">
        <f>FOFA!E114</f>
        <v>-1120.1309999999994</v>
      </c>
      <c r="G114" s="21">
        <f>FOFA!F114</f>
        <v>-529.942</v>
      </c>
      <c r="H114" s="48"/>
      <c r="I114" s="15">
        <f>FOFA!G114</f>
        <v>-13210.226</v>
      </c>
      <c r="J114" s="15">
        <f>FOFA!H114</f>
        <v>12462.556999999999</v>
      </c>
      <c r="K114" s="48"/>
      <c r="L114" s="17">
        <f>FOFA!I114</f>
        <v>7257.895</v>
      </c>
      <c r="M114" s="17">
        <f>FOFA!J114</f>
        <v>-417.33000000000175</v>
      </c>
      <c r="N114" s="48"/>
      <c r="O114" s="17">
        <f>FOFA!K114</f>
        <v>0</v>
      </c>
      <c r="P114" s="17">
        <f>FOFA!L114</f>
        <v>497.543</v>
      </c>
      <c r="Q114" s="48"/>
      <c r="R114" s="17">
        <f>FOFA!M114</f>
        <v>234291.958903</v>
      </c>
      <c r="S114" s="17">
        <f>FOFA!N114</f>
        <v>10411.584000000004</v>
      </c>
      <c r="T114" s="48"/>
      <c r="U114" s="17">
        <f>FOFA!O114</f>
        <v>145193.998</v>
      </c>
      <c r="V114" s="17">
        <f>FOFA!P114</f>
        <v>2463.284</v>
      </c>
      <c r="W114" s="48"/>
      <c r="X114" s="17">
        <f>FOFA!Q114</f>
        <v>0</v>
      </c>
      <c r="Y114" s="17">
        <f>FOFA!R114</f>
        <v>9567.356</v>
      </c>
      <c r="Z114" s="48"/>
      <c r="AA114" s="17">
        <f>FOFA!S114</f>
        <v>0</v>
      </c>
      <c r="AB114" s="17">
        <f>FOFA!T114</f>
        <v>145107.69</v>
      </c>
      <c r="AC114" s="48"/>
      <c r="AD114" s="22">
        <f>FOFA!U114</f>
        <v>0</v>
      </c>
      <c r="AE114" s="22">
        <f>FOFA!V114</f>
        <v>22641.730000000003</v>
      </c>
      <c r="AF114" s="48"/>
      <c r="AG114" s="18">
        <f>FOFA!W114</f>
        <v>5206</v>
      </c>
      <c r="AH114" s="18">
        <f>FOFA!X114</f>
        <v>240423</v>
      </c>
      <c r="AI114" s="48"/>
      <c r="AJ114" s="18">
        <f>SUM(AJ115:AJ125)</f>
        <v>454833.201903</v>
      </c>
      <c r="AK114" s="18">
        <f>SUM(AK115:AK125)</f>
        <v>470657.520903</v>
      </c>
    </row>
    <row r="115" spans="1:37" ht="13.5" customHeight="1">
      <c r="A115" s="3"/>
      <c r="B115" s="25" t="s">
        <v>46</v>
      </c>
      <c r="C115" s="21">
        <f>FOFA!C115</f>
        <v>17395.735</v>
      </c>
      <c r="D115" s="21">
        <f>FOFA!D115</f>
        <v>1438.8439999999998</v>
      </c>
      <c r="E115" s="69">
        <f>C115-D115</f>
        <v>15956.891000000001</v>
      </c>
      <c r="F115" s="21">
        <f>FOFA!E115</f>
        <v>-2348.7309999999998</v>
      </c>
      <c r="G115" s="21">
        <f>FOFA!F115</f>
        <v>1443.848</v>
      </c>
      <c r="H115" s="41">
        <f>F115-D116</f>
        <v>0</v>
      </c>
      <c r="I115" s="17">
        <f>FOFA!G115</f>
        <v>-7098.367</v>
      </c>
      <c r="J115" s="17">
        <f>FOFA!H115</f>
        <v>15117.567</v>
      </c>
      <c r="K115" s="41">
        <f>I115-D117</f>
        <v>0</v>
      </c>
      <c r="L115" s="17">
        <f>FOFA!I115</f>
        <v>2349.646</v>
      </c>
      <c r="M115" s="17">
        <f>FOFA!J115</f>
        <v>470.47100000000006</v>
      </c>
      <c r="N115" s="41">
        <f>L115-D118</f>
        <v>0</v>
      </c>
      <c r="O115" s="17">
        <f>FOFA!K115</f>
        <v>0</v>
      </c>
      <c r="P115" s="17">
        <f>FOFA!L115</f>
        <v>-2.457</v>
      </c>
      <c r="Q115" s="41">
        <f>O115-D119</f>
        <v>0</v>
      </c>
      <c r="R115" s="17">
        <f>FOFA!M115</f>
        <v>10531.869902999999</v>
      </c>
      <c r="S115" s="17">
        <f>FOFA!N115</f>
        <v>-5044.884</v>
      </c>
      <c r="T115" s="41">
        <f>R115-D120</f>
        <v>0</v>
      </c>
      <c r="U115" s="17">
        <f>FOFA!O115</f>
        <v>904.5709999999999</v>
      </c>
      <c r="V115" s="17">
        <f>FOFA!P115</f>
        <v>1895.4620000000002</v>
      </c>
      <c r="W115" s="41">
        <f>U115-D121</f>
        <v>0</v>
      </c>
      <c r="X115" s="17">
        <f>FOFA!Q115</f>
        <v>0</v>
      </c>
      <c r="Y115" s="17">
        <f>FOFA!R115</f>
        <v>9460.626</v>
      </c>
      <c r="Z115" s="41">
        <f>X115-D122</f>
        <v>0</v>
      </c>
      <c r="AA115" s="17">
        <f>FOFA!S115</f>
        <v>0</v>
      </c>
      <c r="AB115" s="17">
        <f>FOFA!T115</f>
        <v>436.834</v>
      </c>
      <c r="AC115" s="41">
        <f>AA115-D123</f>
        <v>0</v>
      </c>
      <c r="AD115" s="22">
        <f>FOFA!U115</f>
        <v>0</v>
      </c>
      <c r="AE115" s="22">
        <f>FOFA!V115</f>
        <v>-4983.011</v>
      </c>
      <c r="AF115" s="41">
        <f>AD115-D124</f>
        <v>0</v>
      </c>
      <c r="AG115" s="23">
        <f>FOFA!W115</f>
        <v>0</v>
      </c>
      <c r="AH115" s="23">
        <f>FOFA!X115</f>
        <v>39013</v>
      </c>
      <c r="AI115" s="42">
        <f>AG115-D125</f>
        <v>-22252.216</v>
      </c>
      <c r="AJ115" s="18">
        <f aca="true" t="shared" si="16" ref="AJ115:AJ125">C115+F115+I115+L115+O115++U115+X115+AA115+AD115+AG115+R115</f>
        <v>21734.723903</v>
      </c>
      <c r="AK115" s="18">
        <f aca="true" t="shared" si="17" ref="AK115:AK125">D115+G115+J115+M115+P115+V115+Y115+AB115+AE115+AH115+S115</f>
        <v>59246.3</v>
      </c>
    </row>
    <row r="116" spans="1:37" ht="13.5" customHeight="1">
      <c r="A116" s="3"/>
      <c r="B116" s="25" t="s">
        <v>47</v>
      </c>
      <c r="C116" s="21">
        <f>FOFA!C116</f>
        <v>1443.848</v>
      </c>
      <c r="D116" s="21">
        <f>FOFA!D116</f>
        <v>-2348.7309999999998</v>
      </c>
      <c r="E116" s="40">
        <f>C116-G115</f>
        <v>0</v>
      </c>
      <c r="F116" s="21">
        <f>FOFA!E116</f>
        <v>-2000</v>
      </c>
      <c r="G116" s="21">
        <f>FOFA!F116</f>
        <v>-806.876</v>
      </c>
      <c r="H116" s="71">
        <f>F116-G116</f>
        <v>-1193.124</v>
      </c>
      <c r="I116" s="17">
        <f>FOFA!G116</f>
        <v>742.258</v>
      </c>
      <c r="J116" s="17">
        <f>FOFA!H116</f>
        <v>0</v>
      </c>
      <c r="K116" s="41">
        <f>I116-G117</f>
        <v>0</v>
      </c>
      <c r="L116" s="17">
        <f>FOFA!I116</f>
        <v>16.15299999999999</v>
      </c>
      <c r="M116" s="17">
        <f>FOFA!J116</f>
        <v>0</v>
      </c>
      <c r="N116" s="41">
        <f>L116-G118</f>
        <v>0</v>
      </c>
      <c r="O116" s="17">
        <f>FOFA!K116</f>
        <v>0</v>
      </c>
      <c r="P116" s="17">
        <f>FOFA!L116</f>
        <v>500</v>
      </c>
      <c r="Q116" s="41">
        <f>O116-G119</f>
        <v>0</v>
      </c>
      <c r="R116" s="17">
        <f>FOFA!M116</f>
        <v>-1034.573</v>
      </c>
      <c r="S116" s="17">
        <f>FOFA!N116</f>
        <v>500</v>
      </c>
      <c r="T116" s="41">
        <f>R116-G120</f>
        <v>0</v>
      </c>
      <c r="U116" s="17">
        <f>FOFA!O116</f>
        <v>-9.256</v>
      </c>
      <c r="V116" s="17">
        <f>FOFA!P116</f>
        <v>0</v>
      </c>
      <c r="W116" s="41">
        <f>U116-G121</f>
        <v>881.496</v>
      </c>
      <c r="X116" s="17">
        <f>FOFA!Q116</f>
        <v>0</v>
      </c>
      <c r="Y116" s="17">
        <f>FOFA!R116</f>
        <v>0</v>
      </c>
      <c r="Z116" s="41">
        <f>X116-G122</f>
        <v>0</v>
      </c>
      <c r="AA116" s="17">
        <f>FOFA!S116</f>
        <v>0</v>
      </c>
      <c r="AB116" s="17">
        <f>FOFA!T116</f>
        <v>6228.6</v>
      </c>
      <c r="AC116" s="41">
        <f>AA116-G123</f>
        <v>0</v>
      </c>
      <c r="AD116" s="22">
        <f>FOFA!U116</f>
        <v>0</v>
      </c>
      <c r="AE116" s="22">
        <f>FOFA!V116</f>
        <v>0</v>
      </c>
      <c r="AF116" s="41">
        <f>AD116-G124</f>
        <v>0</v>
      </c>
      <c r="AG116" s="23">
        <f>FOFA!W116</f>
        <v>0</v>
      </c>
      <c r="AH116" s="23">
        <f>FOFA!X116</f>
        <v>0</v>
      </c>
      <c r="AI116" s="42">
        <f>AG116-G125</f>
        <v>0</v>
      </c>
      <c r="AJ116" s="18">
        <f t="shared" si="16"/>
        <v>-841.5700000000002</v>
      </c>
      <c r="AK116" s="18">
        <f t="shared" si="17"/>
        <v>4072.9930000000004</v>
      </c>
    </row>
    <row r="117" spans="1:37" ht="13.5" customHeight="1">
      <c r="A117" s="3"/>
      <c r="B117" s="25" t="s">
        <v>48</v>
      </c>
      <c r="C117" s="21">
        <f>FOFA!C117</f>
        <v>15117.567</v>
      </c>
      <c r="D117" s="21">
        <f>FOFA!D117</f>
        <v>-7098.367</v>
      </c>
      <c r="E117" s="40">
        <f>C117-J115</f>
        <v>0</v>
      </c>
      <c r="F117" s="21">
        <f>FOFA!E117</f>
        <v>0</v>
      </c>
      <c r="G117" s="21">
        <f>FOFA!F117</f>
        <v>742.258</v>
      </c>
      <c r="H117" s="41">
        <f>F117-J116</f>
        <v>0</v>
      </c>
      <c r="I117" s="17">
        <f>FOFA!G117</f>
        <v>527.739</v>
      </c>
      <c r="J117" s="17">
        <f>FOFA!H117</f>
        <v>63.910999999999994</v>
      </c>
      <c r="K117" s="71">
        <f>I117-J117</f>
        <v>463.82800000000003</v>
      </c>
      <c r="L117" s="17">
        <f>FOFA!I117</f>
        <v>2.5120000000000022</v>
      </c>
      <c r="M117" s="17">
        <f>FOFA!J117</f>
        <v>-2393.2219999999998</v>
      </c>
      <c r="N117" s="41">
        <f>L117-J118</f>
        <v>0</v>
      </c>
      <c r="O117" s="17">
        <f>FOFA!K117</f>
        <v>0</v>
      </c>
      <c r="P117" s="17">
        <f>FOFA!L117</f>
        <v>0</v>
      </c>
      <c r="Q117" s="41">
        <f>O117-J119</f>
        <v>0</v>
      </c>
      <c r="R117" s="17">
        <f>FOFA!M117</f>
        <v>-950.9590000000001</v>
      </c>
      <c r="S117" s="17">
        <f>FOFA!N117</f>
        <v>404.8879999999999</v>
      </c>
      <c r="T117" s="41">
        <f>R117-J120</f>
        <v>0</v>
      </c>
      <c r="U117" s="17">
        <f>FOFA!O117</f>
        <v>47.791</v>
      </c>
      <c r="V117" s="17">
        <f>FOFA!P117</f>
        <v>93.445</v>
      </c>
      <c r="W117" s="41">
        <f>U117-J121</f>
        <v>1818.2649999999999</v>
      </c>
      <c r="X117" s="17">
        <f>FOFA!Q117</f>
        <v>0</v>
      </c>
      <c r="Y117" s="17">
        <f>FOFA!R117</f>
        <v>0</v>
      </c>
      <c r="Z117" s="41">
        <f>X117-K122</f>
        <v>0</v>
      </c>
      <c r="AA117" s="17">
        <f>FOFA!S117</f>
        <v>0</v>
      </c>
      <c r="AB117" s="17">
        <f>FOFA!T117</f>
        <v>0</v>
      </c>
      <c r="AC117" s="41">
        <f>AA117-J123</f>
        <v>0</v>
      </c>
      <c r="AD117" s="22">
        <f>FOFA!U117</f>
        <v>0</v>
      </c>
      <c r="AE117" s="22">
        <f>FOFA!V117</f>
        <v>410.59900000000005</v>
      </c>
      <c r="AF117" s="41">
        <f>AD117-J124</f>
        <v>0</v>
      </c>
      <c r="AG117" s="23">
        <f>FOFA!W117</f>
        <v>0</v>
      </c>
      <c r="AH117" s="23">
        <f>FOFA!X117</f>
        <v>0</v>
      </c>
      <c r="AI117" s="42">
        <f>AG117-J125</f>
        <v>0</v>
      </c>
      <c r="AJ117" s="18">
        <f t="shared" si="16"/>
        <v>14744.649999999998</v>
      </c>
      <c r="AK117" s="18">
        <f t="shared" si="17"/>
        <v>-7776.488</v>
      </c>
    </row>
    <row r="118" spans="1:37" ht="13.5" customHeight="1">
      <c r="A118" s="3"/>
      <c r="B118" s="25" t="s">
        <v>49</v>
      </c>
      <c r="C118" s="21">
        <f>FOFA!C118</f>
        <v>471.649</v>
      </c>
      <c r="D118" s="21">
        <f>FOFA!D118</f>
        <v>2349.646</v>
      </c>
      <c r="E118" s="40">
        <f>C118-M115</f>
        <v>1.1779999999999404</v>
      </c>
      <c r="F118" s="21">
        <f>FOFA!E118</f>
        <v>0</v>
      </c>
      <c r="G118" s="21">
        <f>FOFA!F118</f>
        <v>16.15299999999999</v>
      </c>
      <c r="H118" s="41">
        <f>F118-M116</f>
        <v>0</v>
      </c>
      <c r="I118" s="17">
        <f>FOFA!G118</f>
        <v>-2393.2219999999998</v>
      </c>
      <c r="J118" s="17">
        <f>FOFA!H118</f>
        <v>2.5120000000000022</v>
      </c>
      <c r="K118" s="41">
        <f>I118-M117</f>
        <v>0</v>
      </c>
      <c r="L118" s="17">
        <f>FOFA!I118</f>
        <v>1714.035</v>
      </c>
      <c r="M118" s="17">
        <f>FOFA!J118</f>
        <v>8218.199999999999</v>
      </c>
      <c r="N118" s="71">
        <f>L118-M118</f>
        <v>-6504.164999999999</v>
      </c>
      <c r="O118" s="17">
        <f>FOFA!K118</f>
        <v>0</v>
      </c>
      <c r="P118" s="17">
        <f>FOFA!L118</f>
        <v>0</v>
      </c>
      <c r="Q118" s="41">
        <f>O118-M119</f>
        <v>0</v>
      </c>
      <c r="R118" s="17">
        <f>FOFA!M118</f>
        <v>-7816.525000000001</v>
      </c>
      <c r="S118" s="17">
        <f>FOFA!N118</f>
        <v>-117.84500000000003</v>
      </c>
      <c r="T118" s="41">
        <f>R118-M120</f>
        <v>0</v>
      </c>
      <c r="U118" s="17">
        <f>FOFA!O118</f>
        <v>35.215999999999994</v>
      </c>
      <c r="V118" s="17">
        <f>FOFA!P118</f>
        <v>0</v>
      </c>
      <c r="W118" s="41">
        <f>U118-M121</f>
        <v>-1068.5300000000002</v>
      </c>
      <c r="X118" s="17">
        <f>FOFA!Q118</f>
        <v>0</v>
      </c>
      <c r="Y118" s="17">
        <f>FOFA!R118</f>
        <v>0</v>
      </c>
      <c r="Z118" s="41">
        <f>X118-N122</f>
        <v>0</v>
      </c>
      <c r="AA118" s="17">
        <f>FOFA!S118</f>
        <v>0</v>
      </c>
      <c r="AB118" s="17">
        <f>FOFA!T118</f>
        <v>195.56</v>
      </c>
      <c r="AC118" s="41">
        <f>AA118-M123</f>
        <v>0</v>
      </c>
      <c r="AD118" s="22">
        <f>FOFA!U118</f>
        <v>0</v>
      </c>
      <c r="AE118" s="22">
        <f>FOFA!V118</f>
        <v>2407.898</v>
      </c>
      <c r="AF118" s="41">
        <f>AD118-M124</f>
        <v>0</v>
      </c>
      <c r="AG118" s="23">
        <f>FOFA!W118</f>
        <v>0</v>
      </c>
      <c r="AH118" s="23">
        <f>FOFA!X118</f>
        <v>0</v>
      </c>
      <c r="AI118" s="42">
        <f>AG118-M125</f>
        <v>0</v>
      </c>
      <c r="AJ118" s="18">
        <f t="shared" si="16"/>
        <v>-7988.847000000001</v>
      </c>
      <c r="AK118" s="18">
        <f t="shared" si="17"/>
        <v>13072.123999999998</v>
      </c>
    </row>
    <row r="119" spans="1:37" ht="13.5" customHeight="1">
      <c r="A119" s="3"/>
      <c r="B119" s="25" t="s">
        <v>50</v>
      </c>
      <c r="C119" s="21">
        <f>FOFA!C119</f>
        <v>3525.003</v>
      </c>
      <c r="D119" s="21">
        <f>FOFA!D119</f>
        <v>0</v>
      </c>
      <c r="E119" s="40">
        <f>C119-P115</f>
        <v>3527.46</v>
      </c>
      <c r="F119" s="21">
        <f>FOFA!E119</f>
        <v>500</v>
      </c>
      <c r="G119" s="21">
        <f>FOFA!F119</f>
        <v>0</v>
      </c>
      <c r="H119" s="41">
        <f>F119-P116</f>
        <v>0</v>
      </c>
      <c r="I119" s="17">
        <f>FOFA!G119</f>
        <v>0</v>
      </c>
      <c r="J119" s="17">
        <f>FOFA!H119</f>
        <v>0</v>
      </c>
      <c r="K119" s="41">
        <f>I119-P117</f>
        <v>0</v>
      </c>
      <c r="L119" s="17">
        <f>FOFA!I119</f>
        <v>0</v>
      </c>
      <c r="M119" s="17">
        <f>FOFA!J119</f>
        <v>0</v>
      </c>
      <c r="N119" s="41">
        <f>L119-P118</f>
        <v>0</v>
      </c>
      <c r="O119" s="17">
        <f>FOFA!K119</f>
        <v>0</v>
      </c>
      <c r="P119" s="17">
        <f>FOFA!L119</f>
        <v>0</v>
      </c>
      <c r="Q119" s="71">
        <f>O119-P119</f>
        <v>0</v>
      </c>
      <c r="R119" s="17">
        <f>FOFA!M119</f>
        <v>0</v>
      </c>
      <c r="S119" s="17">
        <f>FOFA!N119</f>
        <v>0</v>
      </c>
      <c r="T119" s="41">
        <f>R119-P120</f>
        <v>0</v>
      </c>
      <c r="U119" s="17">
        <f>FOFA!O119</f>
        <v>0</v>
      </c>
      <c r="V119" s="17">
        <f>FOFA!P119</f>
        <v>0</v>
      </c>
      <c r="W119" s="41">
        <f>U119-P121</f>
        <v>0</v>
      </c>
      <c r="X119" s="17">
        <f>FOFA!Q119</f>
        <v>0</v>
      </c>
      <c r="Y119" s="17">
        <f>FOFA!R119</f>
        <v>0</v>
      </c>
      <c r="Z119" s="41">
        <f>X119-P122</f>
        <v>0</v>
      </c>
      <c r="AA119" s="17">
        <f>FOFA!S119</f>
        <v>0</v>
      </c>
      <c r="AB119" s="17">
        <f>FOFA!T119</f>
        <v>0</v>
      </c>
      <c r="AC119" s="41">
        <f>AA119-P123</f>
        <v>0</v>
      </c>
      <c r="AD119" s="22">
        <f>FOFA!U119</f>
        <v>0</v>
      </c>
      <c r="AE119" s="22">
        <f>FOFA!V119</f>
        <v>0</v>
      </c>
      <c r="AF119" s="41">
        <f>AD119-P124</f>
        <v>0</v>
      </c>
      <c r="AG119" s="23">
        <f>FOFA!W119</f>
        <v>0</v>
      </c>
      <c r="AH119" s="23">
        <f>FOFA!X119</f>
        <v>0</v>
      </c>
      <c r="AI119" s="42">
        <f>AG119-P125</f>
        <v>0</v>
      </c>
      <c r="AJ119" s="18">
        <f t="shared" si="16"/>
        <v>4025.003</v>
      </c>
      <c r="AK119" s="18">
        <f t="shared" si="17"/>
        <v>0</v>
      </c>
    </row>
    <row r="120" spans="1:37" ht="13.5" customHeight="1">
      <c r="A120" s="3"/>
      <c r="B120" s="25" t="s">
        <v>51</v>
      </c>
      <c r="C120" s="21">
        <f>FOFA!C120</f>
        <v>-5044.884</v>
      </c>
      <c r="D120" s="21">
        <f>FOFA!D120</f>
        <v>10531.869902999999</v>
      </c>
      <c r="E120" s="40">
        <f>C120-S115</f>
        <v>0</v>
      </c>
      <c r="F120" s="21">
        <f>FOFA!E120</f>
        <v>500</v>
      </c>
      <c r="G120" s="21">
        <f>FOFA!F120</f>
        <v>-1034.573</v>
      </c>
      <c r="H120" s="41">
        <f>F120-S116</f>
        <v>0</v>
      </c>
      <c r="I120" s="17">
        <f>FOFA!G120</f>
        <v>404.8879999999999</v>
      </c>
      <c r="J120" s="17">
        <f>FOFA!H120</f>
        <v>-950.9590000000001</v>
      </c>
      <c r="K120" s="41">
        <f>I120-S117</f>
        <v>0</v>
      </c>
      <c r="L120" s="17">
        <f>FOFA!I120</f>
        <v>-117.84500000000003</v>
      </c>
      <c r="M120" s="17">
        <f>FOFA!J120</f>
        <v>-7816.525000000001</v>
      </c>
      <c r="N120" s="41">
        <f>L120-S118</f>
        <v>0</v>
      </c>
      <c r="O120" s="17">
        <f>FOFA!K120</f>
        <v>0</v>
      </c>
      <c r="P120" s="17">
        <f>FOFA!L120</f>
        <v>0</v>
      </c>
      <c r="Q120" s="41">
        <f>O120-S119</f>
        <v>0</v>
      </c>
      <c r="R120" s="17">
        <f>FOFA!M120</f>
        <v>7040.320000000001</v>
      </c>
      <c r="S120" s="17">
        <f>FOFA!N120</f>
        <v>9475.200000000004</v>
      </c>
      <c r="T120" s="71">
        <f>R120-S120</f>
        <v>-2434.8800000000037</v>
      </c>
      <c r="U120" s="17">
        <f>FOFA!O120</f>
        <v>-11.775</v>
      </c>
      <c r="V120" s="17">
        <f>FOFA!P120</f>
        <v>137.66599999999994</v>
      </c>
      <c r="W120" s="41">
        <f>U120-S121</f>
        <v>0</v>
      </c>
      <c r="X120" s="17">
        <f>FOFA!Q120</f>
        <v>0</v>
      </c>
      <c r="Y120" s="17">
        <f>FOFA!R120</f>
        <v>34</v>
      </c>
      <c r="Z120" s="41">
        <f>X120-S122</f>
        <v>0</v>
      </c>
      <c r="AA120" s="17">
        <f>FOFA!S120</f>
        <v>0</v>
      </c>
      <c r="AB120" s="17">
        <f>FOFA!T120</f>
        <v>1521</v>
      </c>
      <c r="AC120" s="41">
        <f>AA120-S123</f>
        <v>0</v>
      </c>
      <c r="AD120" s="22">
        <f>FOFA!U120</f>
        <v>0</v>
      </c>
      <c r="AE120" s="22">
        <f>FOFA!V120</f>
        <v>24861.760000000002</v>
      </c>
      <c r="AF120" s="41">
        <f>AD120-S124</f>
        <v>0</v>
      </c>
      <c r="AG120" s="23">
        <f>FOFA!W120</f>
        <v>5206</v>
      </c>
      <c r="AH120" s="23">
        <f>FOFA!X120</f>
        <v>201410</v>
      </c>
      <c r="AI120" s="42">
        <f>AG120-S125</f>
        <v>0</v>
      </c>
      <c r="AJ120" s="18">
        <f t="shared" si="16"/>
        <v>7976.704000000001</v>
      </c>
      <c r="AK120" s="18">
        <f t="shared" si="17"/>
        <v>238169.438903</v>
      </c>
    </row>
    <row r="121" spans="1:37" ht="13.5" customHeight="1">
      <c r="A121" s="3"/>
      <c r="B121" s="25" t="s">
        <v>52</v>
      </c>
      <c r="C121" s="21">
        <f>FOFA!C121</f>
        <v>1895.4620000000002</v>
      </c>
      <c r="D121" s="21">
        <f>FOFA!D121</f>
        <v>904.5709999999999</v>
      </c>
      <c r="E121" s="40">
        <f>C121-V115</f>
        <v>0</v>
      </c>
      <c r="F121" s="21">
        <f>FOFA!E121</f>
        <v>-4000</v>
      </c>
      <c r="G121" s="21">
        <f>FOFA!F121</f>
        <v>-890.752</v>
      </c>
      <c r="H121" s="41">
        <f>F121-V116</f>
        <v>-4000</v>
      </c>
      <c r="I121" s="17">
        <f>FOFA!G121</f>
        <v>-5804.121</v>
      </c>
      <c r="J121" s="17">
        <f>FOFA!H121</f>
        <v>-1770.474</v>
      </c>
      <c r="K121" s="41">
        <f>I121-V117</f>
        <v>-5897.566</v>
      </c>
      <c r="L121" s="17">
        <f>FOFA!I121</f>
        <v>689.936</v>
      </c>
      <c r="M121" s="17">
        <f>FOFA!J121</f>
        <v>1103.746</v>
      </c>
      <c r="N121" s="41">
        <f>L121-V118</f>
        <v>689.936</v>
      </c>
      <c r="O121" s="17">
        <f>FOFA!K121</f>
        <v>0</v>
      </c>
      <c r="P121" s="17">
        <f>FOFA!L121</f>
        <v>0</v>
      </c>
      <c r="Q121" s="41">
        <f>O121-V119</f>
        <v>0</v>
      </c>
      <c r="R121" s="17">
        <f>FOFA!M121</f>
        <v>137.66599999999994</v>
      </c>
      <c r="S121" s="17">
        <f>FOFA!N121</f>
        <v>-11.775</v>
      </c>
      <c r="T121" s="41">
        <f>R121-V120</f>
        <v>0</v>
      </c>
      <c r="U121" s="17">
        <f>FOFA!O121</f>
        <v>7638.707</v>
      </c>
      <c r="V121" s="17">
        <f>FOFA!P121</f>
        <v>338.67400000000004</v>
      </c>
      <c r="W121" s="71">
        <f>U121-V121</f>
        <v>7300.033</v>
      </c>
      <c r="X121" s="17">
        <f>FOFA!Q121</f>
        <v>0</v>
      </c>
      <c r="Y121" s="17">
        <f>FOFA!R121</f>
        <v>72.73</v>
      </c>
      <c r="Z121" s="41">
        <f>X121-V122</f>
        <v>0</v>
      </c>
      <c r="AA121" s="17">
        <f>FOFA!S121</f>
        <v>0</v>
      </c>
      <c r="AB121" s="17">
        <f>FOFA!T121</f>
        <v>136725.696</v>
      </c>
      <c r="AC121" s="41">
        <f>AA121-V123</f>
        <v>0</v>
      </c>
      <c r="AD121" s="22">
        <f>FOFA!U121</f>
        <v>0</v>
      </c>
      <c r="AE121" s="22">
        <f>FOFA!V121</f>
        <v>-55.51599999999999</v>
      </c>
      <c r="AF121" s="41">
        <f>AD121-V124</f>
        <v>0</v>
      </c>
      <c r="AG121" s="23">
        <f>FOFA!W121</f>
        <v>0</v>
      </c>
      <c r="AH121" s="23">
        <f>FOFA!X121</f>
        <v>0</v>
      </c>
      <c r="AI121" s="42">
        <f>AG121-V125</f>
        <v>1.963</v>
      </c>
      <c r="AJ121" s="18">
        <f t="shared" si="16"/>
        <v>557.6500000000003</v>
      </c>
      <c r="AK121" s="18">
        <f t="shared" si="17"/>
        <v>136416.9</v>
      </c>
    </row>
    <row r="122" spans="1:39" ht="13.5" customHeight="1">
      <c r="A122" s="3"/>
      <c r="B122" s="25" t="s">
        <v>53</v>
      </c>
      <c r="C122" s="21">
        <f>FOFA!C122</f>
        <v>9460.626</v>
      </c>
      <c r="D122" s="21">
        <f>FOFA!D122</f>
        <v>0</v>
      </c>
      <c r="E122" s="40">
        <f>C122-Y115</f>
        <v>0</v>
      </c>
      <c r="F122" s="21">
        <f>FOFA!E122</f>
        <v>0</v>
      </c>
      <c r="G122" s="21">
        <f>FOFA!F122</f>
        <v>0</v>
      </c>
      <c r="H122" s="41">
        <f>F122-Y116</f>
        <v>0</v>
      </c>
      <c r="I122" s="17">
        <f>FOFA!G122</f>
        <v>0</v>
      </c>
      <c r="J122" s="17">
        <f>FOFA!H122</f>
        <v>0</v>
      </c>
      <c r="K122" s="41">
        <f>I122-Y117</f>
        <v>0</v>
      </c>
      <c r="L122" s="17">
        <f>FOFA!I122</f>
        <v>0</v>
      </c>
      <c r="M122" s="17">
        <f>FOFA!J122</f>
        <v>0</v>
      </c>
      <c r="N122" s="41">
        <f>L122-Y118</f>
        <v>0</v>
      </c>
      <c r="O122" s="17">
        <f>FOFA!K122</f>
        <v>0</v>
      </c>
      <c r="P122" s="17">
        <f>FOFA!L122</f>
        <v>0</v>
      </c>
      <c r="Q122" s="41">
        <f>O122-Y119</f>
        <v>0</v>
      </c>
      <c r="R122" s="17">
        <f>FOFA!M122</f>
        <v>34</v>
      </c>
      <c r="S122" s="17">
        <f>FOFA!N122</f>
        <v>0</v>
      </c>
      <c r="T122" s="41">
        <f>R122-Y120</f>
        <v>0</v>
      </c>
      <c r="U122" s="17">
        <f>FOFA!O122</f>
        <v>62.058</v>
      </c>
      <c r="V122" s="17">
        <f>FOFA!P122</f>
        <v>0</v>
      </c>
      <c r="W122" s="41">
        <f>U122-Y121</f>
        <v>-10.672000000000004</v>
      </c>
      <c r="X122" s="17">
        <f>FOFA!Q122</f>
        <v>0</v>
      </c>
      <c r="Y122" s="17">
        <f>FOFA!R122</f>
        <v>0</v>
      </c>
      <c r="Z122" s="71">
        <f>X122-Y122</f>
        <v>0</v>
      </c>
      <c r="AA122" s="17">
        <f>FOFA!S122</f>
        <v>0</v>
      </c>
      <c r="AB122" s="17">
        <f>FOFA!T122</f>
        <v>0</v>
      </c>
      <c r="AC122" s="41">
        <f>AA122-Y123</f>
        <v>0</v>
      </c>
      <c r="AD122" s="22">
        <f>FOFA!U122</f>
        <v>0</v>
      </c>
      <c r="AE122" s="22">
        <f>FOFA!V122</f>
        <v>0</v>
      </c>
      <c r="AF122" s="41">
        <f>AD122-Y124</f>
        <v>0</v>
      </c>
      <c r="AG122" s="23">
        <f>FOFA!W122</f>
        <v>0</v>
      </c>
      <c r="AH122" s="23">
        <f>FOFA!X122</f>
        <v>0</v>
      </c>
      <c r="AI122" s="42">
        <f>AG122-Y125</f>
        <v>0</v>
      </c>
      <c r="AJ122" s="18">
        <f t="shared" si="16"/>
        <v>9556.684000000001</v>
      </c>
      <c r="AK122" s="18">
        <f t="shared" si="17"/>
        <v>0</v>
      </c>
      <c r="AM122" s="5"/>
    </row>
    <row r="123" spans="1:37" ht="13.5" customHeight="1">
      <c r="A123" s="3"/>
      <c r="B123" s="25" t="s">
        <v>54</v>
      </c>
      <c r="C123" s="21">
        <f>FOFA!C123</f>
        <v>436.834</v>
      </c>
      <c r="D123" s="21">
        <f>FOFA!D123</f>
        <v>0</v>
      </c>
      <c r="E123" s="40">
        <f>C123-AB115</f>
        <v>0</v>
      </c>
      <c r="F123" s="21">
        <f>FOFA!E123</f>
        <v>6228.6</v>
      </c>
      <c r="G123" s="21">
        <f>FOFA!F123</f>
        <v>0</v>
      </c>
      <c r="H123" s="41">
        <f>F123-AB116</f>
        <v>0</v>
      </c>
      <c r="I123" s="17">
        <f>FOFA!G123</f>
        <v>0</v>
      </c>
      <c r="J123" s="17">
        <f>FOFA!H123</f>
        <v>0</v>
      </c>
      <c r="K123" s="41">
        <f>I123-AB117</f>
        <v>0</v>
      </c>
      <c r="L123" s="17">
        <f>FOFA!I123</f>
        <v>195.56</v>
      </c>
      <c r="M123" s="17">
        <f>FOFA!J123</f>
        <v>0</v>
      </c>
      <c r="N123" s="41">
        <f>L123-AB118</f>
        <v>0</v>
      </c>
      <c r="O123" s="17">
        <f>FOFA!K123</f>
        <v>0</v>
      </c>
      <c r="P123" s="17">
        <f>FOFA!L123</f>
        <v>0</v>
      </c>
      <c r="Q123" s="41">
        <f>O123-AB119</f>
        <v>0</v>
      </c>
      <c r="R123" s="17">
        <f>FOFA!M123</f>
        <v>78.4</v>
      </c>
      <c r="S123" s="17">
        <f>FOFA!N123</f>
        <v>0</v>
      </c>
      <c r="T123" s="41">
        <f>R123-AB120</f>
        <v>-1442.6</v>
      </c>
      <c r="U123" s="17">
        <f>FOFA!O123</f>
        <v>136582.202</v>
      </c>
      <c r="V123" s="17">
        <f>FOFA!P123</f>
        <v>0</v>
      </c>
      <c r="W123" s="41">
        <f>U123-AB121</f>
        <v>-143.49400000000605</v>
      </c>
      <c r="X123" s="17">
        <f>FOFA!Q123</f>
        <v>0</v>
      </c>
      <c r="Y123" s="17">
        <f>FOFA!R123</f>
        <v>0</v>
      </c>
      <c r="Z123" s="41">
        <f>X123-AB122</f>
        <v>0</v>
      </c>
      <c r="AA123" s="17">
        <f>FOFA!S123</f>
        <v>0</v>
      </c>
      <c r="AB123" s="17">
        <f>FOFA!T123</f>
        <v>0</v>
      </c>
      <c r="AC123" s="71">
        <f>AA123-AB123</f>
        <v>0</v>
      </c>
      <c r="AD123" s="22">
        <f>FOFA!U123</f>
        <v>0</v>
      </c>
      <c r="AE123" s="22">
        <f>FOFA!V123</f>
        <v>0</v>
      </c>
      <c r="AF123" s="41">
        <f>AD123-AB124</f>
        <v>0</v>
      </c>
      <c r="AG123" s="23">
        <f>FOFA!W123</f>
        <v>0</v>
      </c>
      <c r="AH123" s="23">
        <f>FOFA!X123</f>
        <v>0</v>
      </c>
      <c r="AI123" s="42">
        <f>AG123-AB125</f>
        <v>0</v>
      </c>
      <c r="AJ123" s="18">
        <f t="shared" si="16"/>
        <v>143521.596</v>
      </c>
      <c r="AK123" s="18">
        <f t="shared" si="17"/>
        <v>0</v>
      </c>
    </row>
    <row r="124" spans="1:37" ht="13.5" customHeight="1">
      <c r="A124" s="3"/>
      <c r="B124" s="25" t="s">
        <v>55</v>
      </c>
      <c r="C124" s="21">
        <f>FOFA!C124</f>
        <v>-4983.011</v>
      </c>
      <c r="D124" s="21">
        <f>FOFA!D124</f>
        <v>0</v>
      </c>
      <c r="E124" s="40">
        <f>C124-AE115</f>
        <v>0</v>
      </c>
      <c r="F124" s="21">
        <f>FOFA!E124</f>
        <v>0</v>
      </c>
      <c r="G124" s="21">
        <f>FOFA!F124</f>
        <v>0</v>
      </c>
      <c r="H124" s="41">
        <f>F124-AE116</f>
        <v>0</v>
      </c>
      <c r="I124" s="17">
        <f>FOFA!G124</f>
        <v>410.59900000000005</v>
      </c>
      <c r="J124" s="17">
        <f>FOFA!H124</f>
        <v>0</v>
      </c>
      <c r="K124" s="41">
        <f>I124-AE117</f>
        <v>0</v>
      </c>
      <c r="L124" s="17">
        <f>FOFA!I124</f>
        <v>2407.898</v>
      </c>
      <c r="M124" s="17">
        <f>FOFA!J124</f>
        <v>0</v>
      </c>
      <c r="N124" s="41">
        <f>L124-AE118</f>
        <v>0</v>
      </c>
      <c r="O124" s="17">
        <f>FOFA!K124</f>
        <v>0</v>
      </c>
      <c r="P124" s="17">
        <f>FOFA!L124</f>
        <v>0</v>
      </c>
      <c r="Q124" s="41">
        <f>O124-AE119</f>
        <v>0</v>
      </c>
      <c r="R124" s="17">
        <f>FOFA!M124</f>
        <v>24861.760000000002</v>
      </c>
      <c r="S124" s="17">
        <f>FOFA!N124</f>
        <v>0</v>
      </c>
      <c r="T124" s="41">
        <f>R124-AE120</f>
        <v>0</v>
      </c>
      <c r="U124" s="17">
        <f>FOFA!O124</f>
        <v>-55.51599999999999</v>
      </c>
      <c r="V124" s="17">
        <f>FOFA!P124</f>
        <v>0</v>
      </c>
      <c r="W124" s="41">
        <f>U124-AE121</f>
        <v>0</v>
      </c>
      <c r="X124" s="17">
        <f>FOFA!Q124</f>
        <v>0</v>
      </c>
      <c r="Y124" s="17">
        <f>FOFA!R124</f>
        <v>0</v>
      </c>
      <c r="Z124" s="41">
        <f>X124-AE122</f>
        <v>0</v>
      </c>
      <c r="AA124" s="17">
        <f>FOFA!S124</f>
        <v>0</v>
      </c>
      <c r="AB124" s="17">
        <f>FOFA!T124</f>
        <v>0</v>
      </c>
      <c r="AC124" s="41">
        <f>AA124-AE123</f>
        <v>0</v>
      </c>
      <c r="AD124" s="22">
        <f>FOFA!U124</f>
        <v>0</v>
      </c>
      <c r="AE124" s="22">
        <f>FOFA!V124</f>
        <v>0</v>
      </c>
      <c r="AF124" s="71">
        <f>AD124-AE124</f>
        <v>0</v>
      </c>
      <c r="AG124" s="23">
        <f>FOFA!W124</f>
        <v>0</v>
      </c>
      <c r="AH124" s="23">
        <f>FOFA!X124</f>
        <v>0</v>
      </c>
      <c r="AI124" s="42">
        <f>AG124-AE125</f>
        <v>0</v>
      </c>
      <c r="AJ124" s="18">
        <f t="shared" si="16"/>
        <v>22641.730000000003</v>
      </c>
      <c r="AK124" s="18">
        <f t="shared" si="17"/>
        <v>0</v>
      </c>
    </row>
    <row r="125" spans="1:37" ht="13.5" customHeight="1">
      <c r="A125" s="3"/>
      <c r="B125" s="25" t="s">
        <v>56</v>
      </c>
      <c r="C125" s="21">
        <f>FOFA!C125</f>
        <v>37494.878</v>
      </c>
      <c r="D125" s="21">
        <f>FOFA!D125</f>
        <v>22252.216</v>
      </c>
      <c r="E125" s="40">
        <f>C125-AH115</f>
        <v>-1518.122000000003</v>
      </c>
      <c r="F125" s="21">
        <f>FOFA!E125</f>
        <v>0</v>
      </c>
      <c r="G125" s="21">
        <f>FOFA!F125</f>
        <v>0</v>
      </c>
      <c r="H125" s="41">
        <f>F125-AH116</f>
        <v>0</v>
      </c>
      <c r="I125" s="17">
        <f>FOFA!G125</f>
        <v>0</v>
      </c>
      <c r="J125" s="17">
        <f>FOFA!H125</f>
        <v>0</v>
      </c>
      <c r="K125" s="41">
        <f>I125-AH117</f>
        <v>0</v>
      </c>
      <c r="L125" s="17">
        <f>FOFA!I125</f>
        <v>0</v>
      </c>
      <c r="M125" s="17">
        <f>FOFA!J125</f>
        <v>0</v>
      </c>
      <c r="N125" s="41">
        <f>L125-AH118</f>
        <v>0</v>
      </c>
      <c r="O125" s="17">
        <f>FOFA!K125</f>
        <v>0</v>
      </c>
      <c r="P125" s="17">
        <f>FOFA!L125</f>
        <v>0</v>
      </c>
      <c r="Q125" s="41">
        <f>O125-AH119</f>
        <v>0</v>
      </c>
      <c r="R125" s="17">
        <f>FOFA!M125</f>
        <v>201410</v>
      </c>
      <c r="S125" s="17">
        <f>FOFA!N125</f>
        <v>5206</v>
      </c>
      <c r="T125" s="41">
        <f>R125-AH120</f>
        <v>0</v>
      </c>
      <c r="U125" s="17">
        <f>FOFA!O125</f>
        <v>0</v>
      </c>
      <c r="V125" s="17">
        <f>FOFA!P125</f>
        <v>-1.963</v>
      </c>
      <c r="W125" s="41">
        <f>U125-AH121</f>
        <v>0</v>
      </c>
      <c r="X125" s="17">
        <f>FOFA!Q125</f>
        <v>0</v>
      </c>
      <c r="Y125" s="17">
        <f>FOFA!R125</f>
        <v>0</v>
      </c>
      <c r="Z125" s="41">
        <f>X125-AH122</f>
        <v>0</v>
      </c>
      <c r="AA125" s="17">
        <f>FOFA!S125</f>
        <v>0</v>
      </c>
      <c r="AB125" s="17">
        <f>FOFA!T125</f>
        <v>0</v>
      </c>
      <c r="AC125" s="41">
        <f>AA125-AH123</f>
        <v>0</v>
      </c>
      <c r="AD125" s="22">
        <f>FOFA!U125</f>
        <v>0</v>
      </c>
      <c r="AE125" s="22">
        <f>FOFA!V125</f>
        <v>0</v>
      </c>
      <c r="AF125" s="41">
        <f>AD125-AH124</f>
        <v>0</v>
      </c>
      <c r="AG125" s="23">
        <f>FOFA!W125</f>
        <v>0</v>
      </c>
      <c r="AH125" s="23">
        <f>FOFA!X125</f>
        <v>0</v>
      </c>
      <c r="AI125" s="72">
        <f>AG125-AH125</f>
        <v>0</v>
      </c>
      <c r="AJ125" s="18">
        <f t="shared" si="16"/>
        <v>238904.878</v>
      </c>
      <c r="AK125" s="18">
        <f t="shared" si="17"/>
        <v>27456.253</v>
      </c>
    </row>
    <row r="126" spans="1:37" s="14" customFormat="1" ht="13.5" customHeight="1">
      <c r="A126" s="13"/>
      <c r="B126" s="16" t="s">
        <v>40</v>
      </c>
      <c r="C126" s="21">
        <f>FOFA!C126</f>
        <v>0</v>
      </c>
      <c r="D126" s="21">
        <f>FOFA!D126</f>
        <v>0</v>
      </c>
      <c r="E126" s="48"/>
      <c r="F126" s="21">
        <f>FOFA!E126</f>
        <v>0</v>
      </c>
      <c r="G126" s="21">
        <f>FOFA!F126</f>
        <v>0.19</v>
      </c>
      <c r="H126" s="48"/>
      <c r="I126" s="15">
        <f>FOFA!G126</f>
        <v>0</v>
      </c>
      <c r="J126" s="15">
        <f>FOFA!H126</f>
        <v>0</v>
      </c>
      <c r="K126" s="48"/>
      <c r="L126" s="17">
        <f>FOFA!I126</f>
        <v>43255.24</v>
      </c>
      <c r="M126" s="17">
        <f>FOFA!J126</f>
        <v>0</v>
      </c>
      <c r="N126" s="48"/>
      <c r="O126" s="17">
        <f>FOFA!K126</f>
        <v>0</v>
      </c>
      <c r="P126" s="17">
        <f>FOFA!L126</f>
        <v>-0.085</v>
      </c>
      <c r="Q126" s="48"/>
      <c r="R126" s="17">
        <f>FOFA!M126</f>
        <v>0</v>
      </c>
      <c r="S126" s="17">
        <f>FOFA!N126</f>
        <v>4551.1759999999995</v>
      </c>
      <c r="T126" s="48"/>
      <c r="U126" s="17">
        <f>FOFA!O126</f>
        <v>0</v>
      </c>
      <c r="V126" s="17">
        <f>FOFA!P126</f>
        <v>26.192000000000007</v>
      </c>
      <c r="W126" s="48"/>
      <c r="X126" s="17">
        <f>FOFA!Q126</f>
        <v>0</v>
      </c>
      <c r="Y126" s="17">
        <f>FOFA!R126</f>
        <v>0</v>
      </c>
      <c r="Z126" s="48"/>
      <c r="AA126" s="17">
        <f>FOFA!S126</f>
        <v>0</v>
      </c>
      <c r="AB126" s="17">
        <f>FOFA!T126</f>
        <v>0</v>
      </c>
      <c r="AC126" s="48"/>
      <c r="AD126" s="22">
        <f>FOFA!U126</f>
        <v>0</v>
      </c>
      <c r="AE126" s="22">
        <f>FOFA!V126</f>
        <v>34807.773</v>
      </c>
      <c r="AF126" s="48"/>
      <c r="AG126" s="18">
        <f>FOFA!W126</f>
        <v>0</v>
      </c>
      <c r="AH126" s="18">
        <f>FOFA!X126</f>
        <v>0</v>
      </c>
      <c r="AI126" s="48"/>
      <c r="AJ126" s="18">
        <f>SUM(AJ127:AJ128)</f>
        <v>43255.24</v>
      </c>
      <c r="AK126" s="18">
        <f>SUM(AK127:AK128)</f>
        <v>39385.24600000001</v>
      </c>
    </row>
    <row r="127" spans="1:37" ht="13.5" customHeight="1">
      <c r="A127" s="3"/>
      <c r="B127" s="28" t="s">
        <v>6</v>
      </c>
      <c r="C127" s="21">
        <f>FOFA!C127</f>
        <v>0</v>
      </c>
      <c r="D127" s="21">
        <f>FOFA!D127</f>
        <v>0</v>
      </c>
      <c r="E127" s="46"/>
      <c r="F127" s="21">
        <f>FOFA!E127</f>
        <v>0</v>
      </c>
      <c r="G127" s="21">
        <f>FOFA!F127</f>
        <v>0</v>
      </c>
      <c r="H127" s="47"/>
      <c r="I127" s="15">
        <f>FOFA!G127</f>
        <v>0</v>
      </c>
      <c r="J127" s="15">
        <f>FOFA!H127</f>
        <v>0</v>
      </c>
      <c r="K127" s="47"/>
      <c r="L127" s="17">
        <f>FOFA!I127</f>
        <v>34807.773</v>
      </c>
      <c r="M127" s="17">
        <f>FOFA!J127</f>
        <v>0</v>
      </c>
      <c r="N127" s="47"/>
      <c r="O127" s="17">
        <f>FOFA!K127</f>
        <v>0</v>
      </c>
      <c r="P127" s="17">
        <f>FOFA!L127</f>
        <v>0</v>
      </c>
      <c r="Q127" s="47"/>
      <c r="R127" s="17">
        <f>FOFA!M127</f>
        <v>0</v>
      </c>
      <c r="S127" s="17">
        <f>FOFA!N127</f>
        <v>0</v>
      </c>
      <c r="T127" s="47"/>
      <c r="U127" s="17">
        <f>FOFA!O127</f>
        <v>0</v>
      </c>
      <c r="V127" s="17">
        <f>FOFA!P127</f>
        <v>62.283</v>
      </c>
      <c r="W127" s="47"/>
      <c r="X127" s="17">
        <f>FOFA!Q127</f>
        <v>0</v>
      </c>
      <c r="Y127" s="17">
        <f>FOFA!R127</f>
        <v>0</v>
      </c>
      <c r="Z127" s="47"/>
      <c r="AA127" s="17">
        <f>FOFA!S127</f>
        <v>0</v>
      </c>
      <c r="AB127" s="17">
        <f>FOFA!T127</f>
        <v>0</v>
      </c>
      <c r="AC127" s="47"/>
      <c r="AD127" s="22">
        <f>FOFA!U127</f>
        <v>0</v>
      </c>
      <c r="AE127" s="22">
        <f>FOFA!V127</f>
        <v>34807.773</v>
      </c>
      <c r="AF127" s="47"/>
      <c r="AG127" s="18">
        <f>FOFA!W127</f>
        <v>0</v>
      </c>
      <c r="AH127" s="18">
        <f>FOFA!X127</f>
        <v>0</v>
      </c>
      <c r="AI127" s="50"/>
      <c r="AJ127" s="18">
        <f>C127+F127+I127+L127+O127++U127+X127+AA127+AD127+AG127+R127</f>
        <v>34807.773</v>
      </c>
      <c r="AK127" s="18">
        <f>D127+G127+J127+M127+P127+V127+Y127+AB127+AE127+AH127+S127</f>
        <v>34870.056000000004</v>
      </c>
    </row>
    <row r="128" spans="1:37" ht="13.5" customHeight="1">
      <c r="A128" s="3"/>
      <c r="B128" s="28" t="s">
        <v>7</v>
      </c>
      <c r="C128" s="21">
        <f>FOFA!C128</f>
        <v>0</v>
      </c>
      <c r="D128" s="21">
        <f>FOFA!D128</f>
        <v>0</v>
      </c>
      <c r="E128" s="46"/>
      <c r="F128" s="21">
        <f>FOFA!E128</f>
        <v>0</v>
      </c>
      <c r="G128" s="21">
        <f>FOFA!F128</f>
        <v>0.19</v>
      </c>
      <c r="H128" s="46"/>
      <c r="I128" s="17">
        <f>FOFA!G128</f>
        <v>0</v>
      </c>
      <c r="J128" s="17">
        <f>FOFA!H128</f>
        <v>0</v>
      </c>
      <c r="K128" s="46"/>
      <c r="L128" s="17">
        <f>FOFA!I128</f>
        <v>8447.466999999999</v>
      </c>
      <c r="M128" s="17">
        <f>FOFA!J128</f>
        <v>0</v>
      </c>
      <c r="N128" s="46"/>
      <c r="O128" s="17">
        <f>FOFA!K128</f>
        <v>0</v>
      </c>
      <c r="P128" s="17">
        <f>FOFA!L128</f>
        <v>-0.085</v>
      </c>
      <c r="Q128" s="46"/>
      <c r="R128" s="17">
        <f>FOFA!M128</f>
        <v>0</v>
      </c>
      <c r="S128" s="17">
        <f>FOFA!N128</f>
        <v>4551.1759999999995</v>
      </c>
      <c r="T128" s="46"/>
      <c r="U128" s="17">
        <f>FOFA!O128</f>
        <v>0</v>
      </c>
      <c r="V128" s="17">
        <f>FOFA!P128</f>
        <v>-36.090999999999994</v>
      </c>
      <c r="W128" s="46"/>
      <c r="X128" s="17">
        <f>FOFA!Q128</f>
        <v>0</v>
      </c>
      <c r="Y128" s="17">
        <f>FOFA!R128</f>
        <v>0</v>
      </c>
      <c r="Z128" s="46"/>
      <c r="AA128" s="17">
        <f>FOFA!S128</f>
        <v>0</v>
      </c>
      <c r="AB128" s="17">
        <f>FOFA!T128</f>
        <v>0</v>
      </c>
      <c r="AC128" s="46"/>
      <c r="AD128" s="22">
        <f>FOFA!U128</f>
        <v>0</v>
      </c>
      <c r="AE128" s="22">
        <f>FOFA!V128</f>
        <v>0</v>
      </c>
      <c r="AF128" s="46"/>
      <c r="AG128" s="18">
        <f>FOFA!W128</f>
        <v>0</v>
      </c>
      <c r="AH128" s="18">
        <f>FOFA!X128</f>
        <v>0</v>
      </c>
      <c r="AI128" s="46"/>
      <c r="AJ128" s="15">
        <f>SUM(AJ129:AJ139)</f>
        <v>8447.466999999999</v>
      </c>
      <c r="AK128" s="15">
        <f>SUM(AK129:AK139)</f>
        <v>4515.19</v>
      </c>
    </row>
    <row r="129" spans="1:37" ht="13.5" customHeight="1">
      <c r="A129" s="3"/>
      <c r="B129" s="25" t="s">
        <v>46</v>
      </c>
      <c r="C129" s="21">
        <f>FOFA!C129</f>
        <v>0</v>
      </c>
      <c r="D129" s="21">
        <f>FOFA!D129</f>
        <v>0</v>
      </c>
      <c r="E129" s="70">
        <f>C129-D129</f>
        <v>0</v>
      </c>
      <c r="F129" s="21">
        <f>FOFA!E129</f>
        <v>0</v>
      </c>
      <c r="G129" s="21">
        <f>FOFA!F129</f>
        <v>0</v>
      </c>
      <c r="H129" s="41">
        <f>F129-D130</f>
        <v>0</v>
      </c>
      <c r="I129" s="17">
        <f>FOFA!G129</f>
        <v>0</v>
      </c>
      <c r="J129" s="17">
        <f>FOFA!H129</f>
        <v>0</v>
      </c>
      <c r="K129" s="41">
        <f>I129-D131</f>
        <v>0</v>
      </c>
      <c r="L129" s="17">
        <f>FOFA!I129</f>
        <v>0</v>
      </c>
      <c r="M129" s="17">
        <f>FOFA!J129</f>
        <v>0</v>
      </c>
      <c r="N129" s="41">
        <f>L129-D132</f>
        <v>0</v>
      </c>
      <c r="O129" s="17">
        <f>FOFA!K129</f>
        <v>0</v>
      </c>
      <c r="P129" s="17">
        <f>FOFA!L129</f>
        <v>0</v>
      </c>
      <c r="Q129" s="41">
        <f>O129-D133</f>
        <v>0</v>
      </c>
      <c r="R129" s="17">
        <f>FOFA!M129</f>
        <v>0</v>
      </c>
      <c r="S129" s="17">
        <f>FOFA!N129</f>
        <v>0</v>
      </c>
      <c r="T129" s="41">
        <f>R129-D134</f>
        <v>0</v>
      </c>
      <c r="U129" s="17">
        <f>FOFA!O129</f>
        <v>0</v>
      </c>
      <c r="V129" s="17">
        <f>FOFA!P129</f>
        <v>0</v>
      </c>
      <c r="W129" s="41">
        <f>U129-D135</f>
        <v>0</v>
      </c>
      <c r="X129" s="17">
        <f>FOFA!Q129</f>
        <v>0</v>
      </c>
      <c r="Y129" s="17">
        <f>FOFA!R129</f>
        <v>0</v>
      </c>
      <c r="Z129" s="41">
        <f>X129-D136</f>
        <v>0</v>
      </c>
      <c r="AA129" s="17">
        <f>FOFA!S129</f>
        <v>0</v>
      </c>
      <c r="AB129" s="17">
        <f>FOFA!T129</f>
        <v>0</v>
      </c>
      <c r="AC129" s="41">
        <f>AA129-D137</f>
        <v>0</v>
      </c>
      <c r="AD129" s="22">
        <f>FOFA!U129</f>
        <v>0</v>
      </c>
      <c r="AE129" s="22">
        <f>FOFA!V129</f>
        <v>0</v>
      </c>
      <c r="AF129" s="41">
        <f>AD129-D138</f>
        <v>0</v>
      </c>
      <c r="AG129" s="23">
        <f>FOFA!W129</f>
        <v>0</v>
      </c>
      <c r="AH129" s="23">
        <f>FOFA!X129</f>
        <v>0</v>
      </c>
      <c r="AI129" s="42">
        <f>AG129-D139</f>
        <v>0</v>
      </c>
      <c r="AJ129" s="18">
        <f aca="true" t="shared" si="18" ref="AJ129:AJ139">C129+F129+I129+L129+O129++U129+X129+AA129+AD129+AG129+R129</f>
        <v>0</v>
      </c>
      <c r="AK129" s="18">
        <f aca="true" t="shared" si="19" ref="AK129:AK139">D129+G129+J129+M129+P129+V129+Y129+AB129+AE129+AH129+S129</f>
        <v>0</v>
      </c>
    </row>
    <row r="130" spans="1:37" ht="13.5" customHeight="1">
      <c r="A130" s="3"/>
      <c r="B130" s="25" t="s">
        <v>47</v>
      </c>
      <c r="C130" s="21">
        <f>FOFA!C130</f>
        <v>0</v>
      </c>
      <c r="D130" s="21">
        <f>FOFA!D130</f>
        <v>0</v>
      </c>
      <c r="E130" s="40">
        <f>C130-G129</f>
        <v>0</v>
      </c>
      <c r="F130" s="21">
        <f>FOFA!E130</f>
        <v>0</v>
      </c>
      <c r="G130" s="21">
        <f>FOFA!F130</f>
        <v>0</v>
      </c>
      <c r="H130" s="71">
        <f>F130-G130</f>
        <v>0</v>
      </c>
      <c r="I130" s="17">
        <f>FOFA!G130</f>
        <v>0</v>
      </c>
      <c r="J130" s="17">
        <f>FOFA!H130</f>
        <v>0</v>
      </c>
      <c r="K130" s="41">
        <f>I130-G131</f>
        <v>0</v>
      </c>
      <c r="L130" s="17">
        <f>FOFA!I130</f>
        <v>0.19</v>
      </c>
      <c r="M130" s="17">
        <f>FOFA!J130</f>
        <v>0</v>
      </c>
      <c r="N130" s="41">
        <f>L130-G132</f>
        <v>0</v>
      </c>
      <c r="O130" s="17">
        <f>FOFA!K130</f>
        <v>0</v>
      </c>
      <c r="P130" s="17">
        <f>FOFA!L130</f>
        <v>0</v>
      </c>
      <c r="Q130" s="41">
        <f>O130-G133</f>
        <v>0</v>
      </c>
      <c r="R130" s="17">
        <f>FOFA!M130</f>
        <v>0</v>
      </c>
      <c r="S130" s="17">
        <f>FOFA!N130</f>
        <v>0</v>
      </c>
      <c r="T130" s="41">
        <f>R130-G134</f>
        <v>0</v>
      </c>
      <c r="U130" s="17">
        <f>FOFA!O130</f>
        <v>0</v>
      </c>
      <c r="V130" s="17">
        <f>FOFA!P130</f>
        <v>0</v>
      </c>
      <c r="W130" s="41">
        <f>U130-G135</f>
        <v>0</v>
      </c>
      <c r="X130" s="17">
        <f>FOFA!Q130</f>
        <v>0</v>
      </c>
      <c r="Y130" s="17">
        <f>FOFA!R130</f>
        <v>0</v>
      </c>
      <c r="Z130" s="41">
        <f>X130-G136</f>
        <v>0</v>
      </c>
      <c r="AA130" s="17">
        <f>FOFA!S130</f>
        <v>0</v>
      </c>
      <c r="AB130" s="17">
        <f>FOFA!T130</f>
        <v>0</v>
      </c>
      <c r="AC130" s="41">
        <f>AA130-G137</f>
        <v>0</v>
      </c>
      <c r="AD130" s="22">
        <f>FOFA!U130</f>
        <v>0</v>
      </c>
      <c r="AE130" s="22">
        <f>FOFA!V130</f>
        <v>0</v>
      </c>
      <c r="AF130" s="41">
        <f>AD130-G138</f>
        <v>0</v>
      </c>
      <c r="AG130" s="23">
        <f>FOFA!W130</f>
        <v>0</v>
      </c>
      <c r="AH130" s="23">
        <f>FOFA!X130</f>
        <v>0</v>
      </c>
      <c r="AI130" s="42">
        <f>AG130-G139</f>
        <v>0</v>
      </c>
      <c r="AJ130" s="18">
        <f t="shared" si="18"/>
        <v>0.19</v>
      </c>
      <c r="AK130" s="18">
        <f t="shared" si="19"/>
        <v>0</v>
      </c>
    </row>
    <row r="131" spans="1:37" ht="13.5" customHeight="1">
      <c r="A131" s="3"/>
      <c r="B131" s="25" t="s">
        <v>48</v>
      </c>
      <c r="C131" s="21">
        <f>FOFA!C131</f>
        <v>0</v>
      </c>
      <c r="D131" s="21">
        <f>FOFA!D131</f>
        <v>0</v>
      </c>
      <c r="E131" s="40">
        <f>C131-J129</f>
        <v>0</v>
      </c>
      <c r="F131" s="21">
        <f>FOFA!E131</f>
        <v>0</v>
      </c>
      <c r="G131" s="21">
        <f>FOFA!F131</f>
        <v>0</v>
      </c>
      <c r="H131" s="41">
        <f>F131-J130</f>
        <v>0</v>
      </c>
      <c r="I131" s="17">
        <f>FOFA!G131</f>
        <v>0</v>
      </c>
      <c r="J131" s="17">
        <f>FOFA!H131</f>
        <v>0</v>
      </c>
      <c r="K131" s="71">
        <f>I131-J131</f>
        <v>0</v>
      </c>
      <c r="L131" s="17">
        <f>FOFA!I131</f>
        <v>0</v>
      </c>
      <c r="M131" s="17">
        <f>FOFA!J131</f>
        <v>0</v>
      </c>
      <c r="N131" s="41">
        <f>L131-J132</f>
        <v>0</v>
      </c>
      <c r="O131" s="17">
        <f>FOFA!K131</f>
        <v>0</v>
      </c>
      <c r="P131" s="17">
        <f>FOFA!L131</f>
        <v>0</v>
      </c>
      <c r="Q131" s="41">
        <f>O131-J133</f>
        <v>0</v>
      </c>
      <c r="R131" s="17">
        <f>FOFA!M131</f>
        <v>0</v>
      </c>
      <c r="S131" s="17">
        <f>FOFA!N131</f>
        <v>0</v>
      </c>
      <c r="T131" s="41">
        <f>R131-J134</f>
        <v>0</v>
      </c>
      <c r="U131" s="17">
        <f>FOFA!O131</f>
        <v>0</v>
      </c>
      <c r="V131" s="17">
        <f>FOFA!P131</f>
        <v>0</v>
      </c>
      <c r="W131" s="41">
        <f>U131-J135</f>
        <v>0</v>
      </c>
      <c r="X131" s="17">
        <f>FOFA!Q131</f>
        <v>0</v>
      </c>
      <c r="Y131" s="17">
        <f>FOFA!R131</f>
        <v>0</v>
      </c>
      <c r="Z131" s="41">
        <f>X131-K136</f>
        <v>0</v>
      </c>
      <c r="AA131" s="17">
        <f>FOFA!S131</f>
        <v>0</v>
      </c>
      <c r="AB131" s="17">
        <f>FOFA!T131</f>
        <v>0</v>
      </c>
      <c r="AC131" s="41">
        <f>AA131-J137</f>
        <v>0</v>
      </c>
      <c r="AD131" s="22">
        <f>FOFA!U131</f>
        <v>0</v>
      </c>
      <c r="AE131" s="22">
        <f>FOFA!V131</f>
        <v>0</v>
      </c>
      <c r="AF131" s="41">
        <f>AD131-J138</f>
        <v>0</v>
      </c>
      <c r="AG131" s="23">
        <f>FOFA!W131</f>
        <v>0</v>
      </c>
      <c r="AH131" s="23">
        <f>FOFA!X131</f>
        <v>0</v>
      </c>
      <c r="AI131" s="42">
        <f>AG131-J139</f>
        <v>0</v>
      </c>
      <c r="AJ131" s="18">
        <f t="shared" si="18"/>
        <v>0</v>
      </c>
      <c r="AK131" s="18">
        <f t="shared" si="19"/>
        <v>0</v>
      </c>
    </row>
    <row r="132" spans="1:37" ht="13.5" customHeight="1">
      <c r="A132" s="3"/>
      <c r="B132" s="25" t="s">
        <v>49</v>
      </c>
      <c r="C132" s="21">
        <f>FOFA!C132</f>
        <v>0</v>
      </c>
      <c r="D132" s="21">
        <f>FOFA!D132</f>
        <v>0</v>
      </c>
      <c r="E132" s="40">
        <f>C132-M129</f>
        <v>0</v>
      </c>
      <c r="F132" s="21">
        <f>FOFA!E132</f>
        <v>0</v>
      </c>
      <c r="G132" s="21">
        <f>FOFA!F132</f>
        <v>0.19</v>
      </c>
      <c r="H132" s="41">
        <f>F132-M130</f>
        <v>0</v>
      </c>
      <c r="I132" s="17">
        <f>FOFA!G132</f>
        <v>0</v>
      </c>
      <c r="J132" s="17">
        <f>FOFA!H132</f>
        <v>0</v>
      </c>
      <c r="K132" s="41">
        <f>I132-M131</f>
        <v>0</v>
      </c>
      <c r="L132" s="17">
        <f>FOFA!I132</f>
        <v>3057.1079999999997</v>
      </c>
      <c r="M132" s="17">
        <f>FOFA!J132</f>
        <v>0</v>
      </c>
      <c r="N132" s="71">
        <f>L132-M132</f>
        <v>3057.1079999999997</v>
      </c>
      <c r="O132" s="17">
        <f>FOFA!K132</f>
        <v>0</v>
      </c>
      <c r="P132" s="17">
        <f>FOFA!L132</f>
        <v>-0.085</v>
      </c>
      <c r="Q132" s="41">
        <f>O132-M133</f>
        <v>0</v>
      </c>
      <c r="R132" s="17">
        <f>FOFA!M132</f>
        <v>0</v>
      </c>
      <c r="S132" s="17">
        <f>FOFA!N132</f>
        <v>4551.1759999999995</v>
      </c>
      <c r="T132" s="41">
        <f>R132-M134</f>
        <v>0</v>
      </c>
      <c r="U132" s="17">
        <f>FOFA!O132</f>
        <v>0</v>
      </c>
      <c r="V132" s="17">
        <f>FOFA!P132</f>
        <v>-36.090999999999994</v>
      </c>
      <c r="W132" s="41">
        <f>U132-M135</f>
        <v>0</v>
      </c>
      <c r="X132" s="17">
        <f>FOFA!Q132</f>
        <v>0</v>
      </c>
      <c r="Y132" s="17">
        <f>FOFA!R132</f>
        <v>0</v>
      </c>
      <c r="Z132" s="41">
        <f>X132-N136</f>
        <v>0</v>
      </c>
      <c r="AA132" s="17">
        <f>FOFA!S132</f>
        <v>0</v>
      </c>
      <c r="AB132" s="17">
        <f>FOFA!T132</f>
        <v>0</v>
      </c>
      <c r="AC132" s="41">
        <f>AA132-M137</f>
        <v>0</v>
      </c>
      <c r="AD132" s="22">
        <f>FOFA!U132</f>
        <v>0</v>
      </c>
      <c r="AE132" s="22">
        <f>FOFA!V132</f>
        <v>0</v>
      </c>
      <c r="AF132" s="41">
        <f>AD132-M138</f>
        <v>0</v>
      </c>
      <c r="AG132" s="23">
        <f>FOFA!W132</f>
        <v>0</v>
      </c>
      <c r="AH132" s="23">
        <f>FOFA!X132</f>
        <v>0</v>
      </c>
      <c r="AI132" s="42">
        <f>AG132-M139</f>
        <v>0</v>
      </c>
      <c r="AJ132" s="18">
        <f t="shared" si="18"/>
        <v>3057.1079999999997</v>
      </c>
      <c r="AK132" s="18">
        <f t="shared" si="19"/>
        <v>4515.19</v>
      </c>
    </row>
    <row r="133" spans="1:37" ht="13.5" customHeight="1">
      <c r="A133" s="3"/>
      <c r="B133" s="25" t="s">
        <v>50</v>
      </c>
      <c r="C133" s="21">
        <f>FOFA!C133</f>
        <v>0</v>
      </c>
      <c r="D133" s="21">
        <f>FOFA!D133</f>
        <v>0</v>
      </c>
      <c r="E133" s="40">
        <f>C133-P129</f>
        <v>0</v>
      </c>
      <c r="F133" s="21">
        <f>FOFA!E133</f>
        <v>0</v>
      </c>
      <c r="G133" s="21">
        <f>FOFA!F133</f>
        <v>0</v>
      </c>
      <c r="H133" s="41">
        <f>F133-P130</f>
        <v>0</v>
      </c>
      <c r="I133" s="17">
        <f>FOFA!G133</f>
        <v>0</v>
      </c>
      <c r="J133" s="17">
        <f>FOFA!H133</f>
        <v>0</v>
      </c>
      <c r="K133" s="41">
        <f>I133-P131</f>
        <v>0</v>
      </c>
      <c r="L133" s="17">
        <f>FOFA!I133</f>
        <v>-0.085</v>
      </c>
      <c r="M133" s="17">
        <f>FOFA!J133</f>
        <v>0</v>
      </c>
      <c r="N133" s="41">
        <f>L133-P132</f>
        <v>0</v>
      </c>
      <c r="O133" s="17">
        <f>FOFA!K133</f>
        <v>0</v>
      </c>
      <c r="P133" s="17">
        <f>FOFA!L133</f>
        <v>0</v>
      </c>
      <c r="Q133" s="71">
        <f>O133-P133</f>
        <v>0</v>
      </c>
      <c r="R133" s="17">
        <f>FOFA!M133</f>
        <v>0</v>
      </c>
      <c r="S133" s="17">
        <f>FOFA!N133</f>
        <v>0</v>
      </c>
      <c r="T133" s="41">
        <f>R133-P134</f>
        <v>0</v>
      </c>
      <c r="U133" s="17">
        <f>FOFA!O133</f>
        <v>0</v>
      </c>
      <c r="V133" s="17">
        <f>FOFA!P133</f>
        <v>0</v>
      </c>
      <c r="W133" s="41">
        <f>U133-P135</f>
        <v>0</v>
      </c>
      <c r="X133" s="17">
        <f>FOFA!Q133</f>
        <v>0</v>
      </c>
      <c r="Y133" s="17">
        <f>FOFA!R133</f>
        <v>0</v>
      </c>
      <c r="Z133" s="41">
        <f>X133-P136</f>
        <v>0</v>
      </c>
      <c r="AA133" s="17">
        <f>FOFA!S133</f>
        <v>0</v>
      </c>
      <c r="AB133" s="17">
        <f>FOFA!T133</f>
        <v>0</v>
      </c>
      <c r="AC133" s="41">
        <f>AA133-P137</f>
        <v>0</v>
      </c>
      <c r="AD133" s="22">
        <f>FOFA!U133</f>
        <v>0</v>
      </c>
      <c r="AE133" s="22">
        <f>FOFA!V133</f>
        <v>0</v>
      </c>
      <c r="AF133" s="41">
        <f>AD133-P138</f>
        <v>0</v>
      </c>
      <c r="AG133" s="23">
        <f>FOFA!W133</f>
        <v>0</v>
      </c>
      <c r="AH133" s="23">
        <f>FOFA!X133</f>
        <v>0</v>
      </c>
      <c r="AI133" s="42">
        <f>AG133-P139</f>
        <v>0</v>
      </c>
      <c r="AJ133" s="18">
        <f t="shared" si="18"/>
        <v>-0.085</v>
      </c>
      <c r="AK133" s="18">
        <f t="shared" si="19"/>
        <v>0</v>
      </c>
    </row>
    <row r="134" spans="1:37" ht="13.5" customHeight="1">
      <c r="A134" s="3"/>
      <c r="B134" s="25" t="s">
        <v>51</v>
      </c>
      <c r="C134" s="21">
        <f>FOFA!C134</f>
        <v>0</v>
      </c>
      <c r="D134" s="21">
        <f>FOFA!D134</f>
        <v>0</v>
      </c>
      <c r="E134" s="40">
        <f>C134-S129</f>
        <v>0</v>
      </c>
      <c r="F134" s="21">
        <f>FOFA!E134</f>
        <v>0</v>
      </c>
      <c r="G134" s="21">
        <f>FOFA!F134</f>
        <v>0</v>
      </c>
      <c r="H134" s="41">
        <f>F134-S130</f>
        <v>0</v>
      </c>
      <c r="I134" s="17">
        <f>FOFA!G134</f>
        <v>0</v>
      </c>
      <c r="J134" s="17">
        <f>FOFA!H134</f>
        <v>0</v>
      </c>
      <c r="K134" s="41">
        <f>I134-S131</f>
        <v>0</v>
      </c>
      <c r="L134" s="17">
        <f>FOFA!I134</f>
        <v>4551.1759999999995</v>
      </c>
      <c r="M134" s="17">
        <f>FOFA!J134</f>
        <v>0</v>
      </c>
      <c r="N134" s="41">
        <f>L134-S132</f>
        <v>0</v>
      </c>
      <c r="O134" s="17">
        <f>FOFA!K134</f>
        <v>0</v>
      </c>
      <c r="P134" s="17">
        <f>FOFA!L134</f>
        <v>0</v>
      </c>
      <c r="Q134" s="41">
        <f>O134-S133</f>
        <v>0</v>
      </c>
      <c r="R134" s="17">
        <f>FOFA!M134</f>
        <v>0</v>
      </c>
      <c r="S134" s="17">
        <f>FOFA!N134</f>
        <v>0</v>
      </c>
      <c r="T134" s="71">
        <f>R134-S134</f>
        <v>0</v>
      </c>
      <c r="U134" s="17">
        <f>FOFA!O134</f>
        <v>0</v>
      </c>
      <c r="V134" s="17">
        <f>FOFA!P134</f>
        <v>0</v>
      </c>
      <c r="W134" s="41">
        <f>U134-S135</f>
        <v>0</v>
      </c>
      <c r="X134" s="17">
        <f>FOFA!Q134</f>
        <v>0</v>
      </c>
      <c r="Y134" s="17">
        <f>FOFA!R134</f>
        <v>0</v>
      </c>
      <c r="Z134" s="41">
        <f>X134-S136</f>
        <v>0</v>
      </c>
      <c r="AA134" s="17">
        <f>FOFA!S134</f>
        <v>0</v>
      </c>
      <c r="AB134" s="17">
        <f>FOFA!T134</f>
        <v>0</v>
      </c>
      <c r="AC134" s="41">
        <f>AA134-S137</f>
        <v>0</v>
      </c>
      <c r="AD134" s="22">
        <f>FOFA!U134</f>
        <v>0</v>
      </c>
      <c r="AE134" s="22">
        <f>FOFA!V134</f>
        <v>0</v>
      </c>
      <c r="AF134" s="41">
        <f>AD134-S138</f>
        <v>0</v>
      </c>
      <c r="AG134" s="23">
        <f>FOFA!W134</f>
        <v>0</v>
      </c>
      <c r="AH134" s="23">
        <f>FOFA!X134</f>
        <v>0</v>
      </c>
      <c r="AI134" s="42">
        <f>AG134-S139</f>
        <v>0</v>
      </c>
      <c r="AJ134" s="18">
        <f t="shared" si="18"/>
        <v>4551.1759999999995</v>
      </c>
      <c r="AK134" s="18">
        <f t="shared" si="19"/>
        <v>0</v>
      </c>
    </row>
    <row r="135" spans="1:37" ht="13.5" customHeight="1">
      <c r="A135" s="3"/>
      <c r="B135" s="25" t="s">
        <v>52</v>
      </c>
      <c r="C135" s="21">
        <f>FOFA!C135</f>
        <v>0</v>
      </c>
      <c r="D135" s="21">
        <f>FOFA!D135</f>
        <v>0</v>
      </c>
      <c r="E135" s="40">
        <f>C135-V129</f>
        <v>0</v>
      </c>
      <c r="F135" s="21">
        <f>FOFA!E135</f>
        <v>0</v>
      </c>
      <c r="G135" s="21">
        <f>FOFA!F135</f>
        <v>0</v>
      </c>
      <c r="H135" s="41">
        <f>F135-V130</f>
        <v>0</v>
      </c>
      <c r="I135" s="17">
        <f>FOFA!G135</f>
        <v>0</v>
      </c>
      <c r="J135" s="17">
        <f>FOFA!H135</f>
        <v>0</v>
      </c>
      <c r="K135" s="41">
        <f>I135-V131</f>
        <v>0</v>
      </c>
      <c r="L135" s="17">
        <f>FOFA!I135</f>
        <v>839.078</v>
      </c>
      <c r="M135" s="17">
        <f>FOFA!J135</f>
        <v>0</v>
      </c>
      <c r="N135" s="41">
        <f>L135-V132</f>
        <v>875.169</v>
      </c>
      <c r="O135" s="17">
        <f>FOFA!K135</f>
        <v>0</v>
      </c>
      <c r="P135" s="17">
        <f>FOFA!L135</f>
        <v>0</v>
      </c>
      <c r="Q135" s="41">
        <f>O135-V133</f>
        <v>0</v>
      </c>
      <c r="R135" s="17">
        <f>FOFA!M135</f>
        <v>0</v>
      </c>
      <c r="S135" s="17">
        <f>FOFA!N135</f>
        <v>0</v>
      </c>
      <c r="T135" s="41">
        <f>R135-V134</f>
        <v>0</v>
      </c>
      <c r="U135" s="17">
        <f>FOFA!O135</f>
        <v>0</v>
      </c>
      <c r="V135" s="17">
        <f>FOFA!P135</f>
        <v>0</v>
      </c>
      <c r="W135" s="71">
        <f>U135-V135</f>
        <v>0</v>
      </c>
      <c r="X135" s="17">
        <f>FOFA!Q135</f>
        <v>0</v>
      </c>
      <c r="Y135" s="17">
        <f>FOFA!R135</f>
        <v>0</v>
      </c>
      <c r="Z135" s="41">
        <f>X135-V136</f>
        <v>0</v>
      </c>
      <c r="AA135" s="17">
        <f>FOFA!S135</f>
        <v>0</v>
      </c>
      <c r="AB135" s="17">
        <f>FOFA!T135</f>
        <v>0</v>
      </c>
      <c r="AC135" s="41">
        <f>AA135-V137</f>
        <v>0</v>
      </c>
      <c r="AD135" s="22">
        <f>FOFA!U135</f>
        <v>0</v>
      </c>
      <c r="AE135" s="22">
        <f>FOFA!V135</f>
        <v>0</v>
      </c>
      <c r="AF135" s="41">
        <f>AD135-V138</f>
        <v>0</v>
      </c>
      <c r="AG135" s="23">
        <f>FOFA!W135</f>
        <v>0</v>
      </c>
      <c r="AH135" s="23">
        <f>FOFA!X135</f>
        <v>0</v>
      </c>
      <c r="AI135" s="42">
        <f>AG135-V139</f>
        <v>0</v>
      </c>
      <c r="AJ135" s="18">
        <f t="shared" si="18"/>
        <v>839.078</v>
      </c>
      <c r="AK135" s="18">
        <f t="shared" si="19"/>
        <v>0</v>
      </c>
    </row>
    <row r="136" spans="1:37" ht="13.5" customHeight="1">
      <c r="A136" s="3"/>
      <c r="B136" s="25" t="s">
        <v>53</v>
      </c>
      <c r="C136" s="21">
        <f>FOFA!C136</f>
        <v>0</v>
      </c>
      <c r="D136" s="21">
        <f>FOFA!D136</f>
        <v>0</v>
      </c>
      <c r="E136" s="40">
        <f>C136-Y129</f>
        <v>0</v>
      </c>
      <c r="F136" s="21">
        <f>FOFA!E136</f>
        <v>0</v>
      </c>
      <c r="G136" s="21">
        <f>FOFA!F136</f>
        <v>0</v>
      </c>
      <c r="H136" s="41">
        <f>F136-Y130</f>
        <v>0</v>
      </c>
      <c r="I136" s="17">
        <f>FOFA!G136</f>
        <v>0</v>
      </c>
      <c r="J136" s="17">
        <f>FOFA!H136</f>
        <v>0</v>
      </c>
      <c r="K136" s="41">
        <f>I136-Y131</f>
        <v>0</v>
      </c>
      <c r="L136" s="17">
        <f>FOFA!I136</f>
        <v>0</v>
      </c>
      <c r="M136" s="17">
        <f>FOFA!J136</f>
        <v>0</v>
      </c>
      <c r="N136" s="41">
        <f>L136-Y132</f>
        <v>0</v>
      </c>
      <c r="O136" s="17">
        <f>FOFA!K136</f>
        <v>0</v>
      </c>
      <c r="P136" s="17">
        <f>FOFA!L136</f>
        <v>0</v>
      </c>
      <c r="Q136" s="41">
        <f>O136-Y133</f>
        <v>0</v>
      </c>
      <c r="R136" s="17">
        <f>FOFA!M136</f>
        <v>0</v>
      </c>
      <c r="S136" s="17">
        <f>FOFA!N136</f>
        <v>0</v>
      </c>
      <c r="T136" s="41">
        <f>R136-Y134</f>
        <v>0</v>
      </c>
      <c r="U136" s="17">
        <f>FOFA!O136</f>
        <v>0</v>
      </c>
      <c r="V136" s="17">
        <f>FOFA!P136</f>
        <v>0</v>
      </c>
      <c r="W136" s="41">
        <f>U136-Y135</f>
        <v>0</v>
      </c>
      <c r="X136" s="17">
        <f>FOFA!Q136</f>
        <v>0</v>
      </c>
      <c r="Y136" s="17">
        <f>FOFA!R136</f>
        <v>0</v>
      </c>
      <c r="Z136" s="71">
        <f>X136-Y136</f>
        <v>0</v>
      </c>
      <c r="AA136" s="17">
        <f>FOFA!S136</f>
        <v>0</v>
      </c>
      <c r="AB136" s="17">
        <f>FOFA!T136</f>
        <v>0</v>
      </c>
      <c r="AC136" s="41">
        <f>AA136-Y137</f>
        <v>0</v>
      </c>
      <c r="AD136" s="22">
        <f>FOFA!U136</f>
        <v>0</v>
      </c>
      <c r="AE136" s="22">
        <f>FOFA!V136</f>
        <v>0</v>
      </c>
      <c r="AF136" s="41">
        <f>AD136-Y138</f>
        <v>0</v>
      </c>
      <c r="AG136" s="23">
        <f>FOFA!W136</f>
        <v>0</v>
      </c>
      <c r="AH136" s="23">
        <f>FOFA!X136</f>
        <v>0</v>
      </c>
      <c r="AI136" s="42">
        <f>AG136-Y139</f>
        <v>0</v>
      </c>
      <c r="AJ136" s="18">
        <f t="shared" si="18"/>
        <v>0</v>
      </c>
      <c r="AK136" s="18">
        <f t="shared" si="19"/>
        <v>0</v>
      </c>
    </row>
    <row r="137" spans="1:37" ht="13.5" customHeight="1">
      <c r="A137" s="3"/>
      <c r="B137" s="25" t="s">
        <v>54</v>
      </c>
      <c r="C137" s="21">
        <f>FOFA!C137</f>
        <v>0</v>
      </c>
      <c r="D137" s="21">
        <f>FOFA!D137</f>
        <v>0</v>
      </c>
      <c r="E137" s="40">
        <f>C137-AB129</f>
        <v>0</v>
      </c>
      <c r="F137" s="21">
        <f>FOFA!E137</f>
        <v>0</v>
      </c>
      <c r="G137" s="21">
        <f>FOFA!F137</f>
        <v>0</v>
      </c>
      <c r="H137" s="41">
        <f>F137-AB130</f>
        <v>0</v>
      </c>
      <c r="I137" s="17">
        <f>FOFA!G137</f>
        <v>0</v>
      </c>
      <c r="J137" s="17">
        <f>FOFA!H137</f>
        <v>0</v>
      </c>
      <c r="K137" s="41">
        <f>I137-AB131</f>
        <v>0</v>
      </c>
      <c r="L137" s="17">
        <f>FOFA!I137</f>
        <v>0</v>
      </c>
      <c r="M137" s="17">
        <f>FOFA!J137</f>
        <v>0</v>
      </c>
      <c r="N137" s="41">
        <f>L137-AB132</f>
        <v>0</v>
      </c>
      <c r="O137" s="17">
        <f>FOFA!K137</f>
        <v>0</v>
      </c>
      <c r="P137" s="17">
        <f>FOFA!L137</f>
        <v>0</v>
      </c>
      <c r="Q137" s="41">
        <f>O137-AB133</f>
        <v>0</v>
      </c>
      <c r="R137" s="17">
        <f>FOFA!M137</f>
        <v>0</v>
      </c>
      <c r="S137" s="17">
        <f>FOFA!N137</f>
        <v>0</v>
      </c>
      <c r="T137" s="41">
        <f>R137-AB134</f>
        <v>0</v>
      </c>
      <c r="U137" s="17">
        <f>FOFA!O137</f>
        <v>0</v>
      </c>
      <c r="V137" s="17">
        <f>FOFA!P137</f>
        <v>0</v>
      </c>
      <c r="W137" s="41">
        <f>U137-AB135</f>
        <v>0</v>
      </c>
      <c r="X137" s="17">
        <f>FOFA!Q137</f>
        <v>0</v>
      </c>
      <c r="Y137" s="17">
        <f>FOFA!R137</f>
        <v>0</v>
      </c>
      <c r="Z137" s="41">
        <f>X137-AB136</f>
        <v>0</v>
      </c>
      <c r="AA137" s="17">
        <f>FOFA!S137</f>
        <v>0</v>
      </c>
      <c r="AB137" s="17">
        <f>FOFA!T137</f>
        <v>0</v>
      </c>
      <c r="AC137" s="71">
        <f>AA137-AB137</f>
        <v>0</v>
      </c>
      <c r="AD137" s="22">
        <f>FOFA!U137</f>
        <v>0</v>
      </c>
      <c r="AE137" s="22">
        <f>FOFA!V137</f>
        <v>0</v>
      </c>
      <c r="AF137" s="41">
        <f>AD137-AB138</f>
        <v>0</v>
      </c>
      <c r="AG137" s="23">
        <f>FOFA!W137</f>
        <v>0</v>
      </c>
      <c r="AH137" s="23">
        <f>FOFA!X137</f>
        <v>0</v>
      </c>
      <c r="AI137" s="42">
        <f>AG137-AB139</f>
        <v>0</v>
      </c>
      <c r="AJ137" s="18">
        <f t="shared" si="18"/>
        <v>0</v>
      </c>
      <c r="AK137" s="18">
        <f t="shared" si="19"/>
        <v>0</v>
      </c>
    </row>
    <row r="138" spans="1:37" ht="13.5" customHeight="1">
      <c r="A138" s="3"/>
      <c r="B138" s="25" t="s">
        <v>55</v>
      </c>
      <c r="C138" s="21">
        <f>FOFA!C138</f>
        <v>0</v>
      </c>
      <c r="D138" s="21">
        <f>FOFA!D138</f>
        <v>0</v>
      </c>
      <c r="E138" s="40">
        <f>C138-AE129</f>
        <v>0</v>
      </c>
      <c r="F138" s="21">
        <f>FOFA!E138</f>
        <v>0</v>
      </c>
      <c r="G138" s="21">
        <f>FOFA!F138</f>
        <v>0</v>
      </c>
      <c r="H138" s="41">
        <f>F138-AE130</f>
        <v>0</v>
      </c>
      <c r="I138" s="17">
        <f>FOFA!G138</f>
        <v>0</v>
      </c>
      <c r="J138" s="17">
        <f>FOFA!H138</f>
        <v>0</v>
      </c>
      <c r="K138" s="41">
        <f>I138-AE131</f>
        <v>0</v>
      </c>
      <c r="L138" s="17">
        <f>FOFA!I138</f>
        <v>0</v>
      </c>
      <c r="M138" s="17">
        <f>FOFA!J138</f>
        <v>0</v>
      </c>
      <c r="N138" s="41">
        <f>L138-AE132</f>
        <v>0</v>
      </c>
      <c r="O138" s="17">
        <f>FOFA!K138</f>
        <v>0</v>
      </c>
      <c r="P138" s="17">
        <f>FOFA!L138</f>
        <v>0</v>
      </c>
      <c r="Q138" s="41">
        <f>O138-AE133</f>
        <v>0</v>
      </c>
      <c r="R138" s="17">
        <f>FOFA!M138</f>
        <v>0</v>
      </c>
      <c r="S138" s="17">
        <f>FOFA!N138</f>
        <v>0</v>
      </c>
      <c r="T138" s="41">
        <f>R138-AE134</f>
        <v>0</v>
      </c>
      <c r="U138" s="17">
        <f>FOFA!O138</f>
        <v>0</v>
      </c>
      <c r="V138" s="17">
        <f>FOFA!P138</f>
        <v>0</v>
      </c>
      <c r="W138" s="41">
        <f>U138-AE135</f>
        <v>0</v>
      </c>
      <c r="X138" s="17">
        <f>FOFA!Q138</f>
        <v>0</v>
      </c>
      <c r="Y138" s="17">
        <f>FOFA!R138</f>
        <v>0</v>
      </c>
      <c r="Z138" s="41">
        <f>X138-AE136</f>
        <v>0</v>
      </c>
      <c r="AA138" s="17">
        <f>FOFA!S138</f>
        <v>0</v>
      </c>
      <c r="AB138" s="17">
        <f>FOFA!T138</f>
        <v>0</v>
      </c>
      <c r="AC138" s="41">
        <f>AA138-AE137</f>
        <v>0</v>
      </c>
      <c r="AD138" s="22">
        <f>FOFA!U138</f>
        <v>0</v>
      </c>
      <c r="AE138" s="22">
        <f>FOFA!V138</f>
        <v>0</v>
      </c>
      <c r="AF138" s="71">
        <f>AD138-AE138</f>
        <v>0</v>
      </c>
      <c r="AG138" s="23">
        <f>FOFA!W138</f>
        <v>0</v>
      </c>
      <c r="AH138" s="23">
        <f>FOFA!X138</f>
        <v>0</v>
      </c>
      <c r="AI138" s="42">
        <f>AG138-AE139</f>
        <v>0</v>
      </c>
      <c r="AJ138" s="18">
        <f t="shared" si="18"/>
        <v>0</v>
      </c>
      <c r="AK138" s="18">
        <f t="shared" si="19"/>
        <v>0</v>
      </c>
    </row>
    <row r="139" spans="1:37" ht="13.5" customHeight="1">
      <c r="A139" s="3"/>
      <c r="B139" s="25" t="s">
        <v>56</v>
      </c>
      <c r="C139" s="21">
        <f>FOFA!C139</f>
        <v>0</v>
      </c>
      <c r="D139" s="21">
        <f>FOFA!D139</f>
        <v>0</v>
      </c>
      <c r="E139" s="40">
        <f>C139-AH129</f>
        <v>0</v>
      </c>
      <c r="F139" s="21">
        <f>FOFA!E139</f>
        <v>0</v>
      </c>
      <c r="G139" s="21">
        <f>FOFA!F139</f>
        <v>0</v>
      </c>
      <c r="H139" s="41">
        <f>F139-AH130</f>
        <v>0</v>
      </c>
      <c r="I139" s="17">
        <f>FOFA!G139</f>
        <v>0</v>
      </c>
      <c r="J139" s="17">
        <f>FOFA!H139</f>
        <v>0</v>
      </c>
      <c r="K139" s="41">
        <f>I139-AH131</f>
        <v>0</v>
      </c>
      <c r="L139" s="17">
        <f>FOFA!I139</f>
        <v>0</v>
      </c>
      <c r="M139" s="17">
        <f>FOFA!J139</f>
        <v>0</v>
      </c>
      <c r="N139" s="41">
        <f>L139-AH132</f>
        <v>0</v>
      </c>
      <c r="O139" s="17">
        <f>FOFA!K139</f>
        <v>0</v>
      </c>
      <c r="P139" s="17">
        <f>FOFA!L139</f>
        <v>0</v>
      </c>
      <c r="Q139" s="41">
        <f>O139-AH133</f>
        <v>0</v>
      </c>
      <c r="R139" s="17">
        <f>FOFA!M139</f>
        <v>0</v>
      </c>
      <c r="S139" s="17">
        <f>FOFA!N139</f>
        <v>0</v>
      </c>
      <c r="T139" s="41">
        <f>R139-AH134</f>
        <v>0</v>
      </c>
      <c r="U139" s="17">
        <f>FOFA!O139</f>
        <v>0</v>
      </c>
      <c r="V139" s="17">
        <f>FOFA!P139</f>
        <v>0</v>
      </c>
      <c r="W139" s="41">
        <f>U139-AH135</f>
        <v>0</v>
      </c>
      <c r="X139" s="17">
        <f>FOFA!Q139</f>
        <v>0</v>
      </c>
      <c r="Y139" s="17">
        <f>FOFA!R139</f>
        <v>0</v>
      </c>
      <c r="Z139" s="41">
        <f>X139-AH136</f>
        <v>0</v>
      </c>
      <c r="AA139" s="17">
        <f>FOFA!S139</f>
        <v>0</v>
      </c>
      <c r="AB139" s="17">
        <f>FOFA!T139</f>
        <v>0</v>
      </c>
      <c r="AC139" s="41">
        <f>AA139-AH137</f>
        <v>0</v>
      </c>
      <c r="AD139" s="22">
        <f>FOFA!U139</f>
        <v>0</v>
      </c>
      <c r="AE139" s="22">
        <f>FOFA!V139</f>
        <v>0</v>
      </c>
      <c r="AF139" s="41">
        <f>AD139-AH138</f>
        <v>0</v>
      </c>
      <c r="AG139" s="23">
        <f>FOFA!W139</f>
        <v>0</v>
      </c>
      <c r="AH139" s="23">
        <f>FOFA!X139</f>
        <v>0</v>
      </c>
      <c r="AI139" s="72">
        <f>AG139-AH139</f>
        <v>0</v>
      </c>
      <c r="AJ139" s="18">
        <f t="shared" si="18"/>
        <v>0</v>
      </c>
      <c r="AK139" s="18">
        <f t="shared" si="19"/>
        <v>0</v>
      </c>
    </row>
    <row r="140" spans="1:37" s="32" customFormat="1" ht="13.5" customHeight="1">
      <c r="A140" s="29"/>
      <c r="B140" s="30" t="s">
        <v>41</v>
      </c>
      <c r="C140" s="21">
        <f>FOFA!C140</f>
        <v>14284.474999999999</v>
      </c>
      <c r="D140" s="21">
        <f>FOFA!D140</f>
        <v>3859.4750000000004</v>
      </c>
      <c r="E140" s="51"/>
      <c r="F140" s="21">
        <f>FOFA!E140</f>
        <v>0</v>
      </c>
      <c r="G140" s="21">
        <f>FOFA!F140</f>
        <v>0</v>
      </c>
      <c r="H140" s="51"/>
      <c r="I140" s="15">
        <f>FOFA!G140</f>
        <v>0</v>
      </c>
      <c r="J140" s="15">
        <f>FOFA!H140</f>
        <v>-4.262</v>
      </c>
      <c r="K140" s="51"/>
      <c r="L140" s="17">
        <f>FOFA!I140</f>
        <v>0</v>
      </c>
      <c r="M140" s="17">
        <f>FOFA!J140</f>
        <v>0</v>
      </c>
      <c r="N140" s="51"/>
      <c r="O140" s="17">
        <f>FOFA!K140</f>
        <v>402.864</v>
      </c>
      <c r="P140" s="17">
        <f>FOFA!L140</f>
        <v>499.587</v>
      </c>
      <c r="Q140" s="51"/>
      <c r="R140" s="17">
        <f>FOFA!M140</f>
        <v>0</v>
      </c>
      <c r="S140" s="17">
        <f>FOFA!N140</f>
        <v>0</v>
      </c>
      <c r="T140" s="51"/>
      <c r="U140" s="17">
        <f>FOFA!O140</f>
        <v>0</v>
      </c>
      <c r="V140" s="17">
        <f>FOFA!P140</f>
        <v>0</v>
      </c>
      <c r="W140" s="51"/>
      <c r="X140" s="17">
        <f>FOFA!Q140</f>
        <v>0</v>
      </c>
      <c r="Y140" s="17">
        <f>FOFA!R140</f>
        <v>0</v>
      </c>
      <c r="Z140" s="51"/>
      <c r="AA140" s="17">
        <f>FOFA!S140</f>
        <v>0</v>
      </c>
      <c r="AB140" s="17">
        <f>FOFA!T140</f>
        <v>0</v>
      </c>
      <c r="AC140" s="51"/>
      <c r="AD140" s="22">
        <f>FOFA!U140</f>
        <v>0</v>
      </c>
      <c r="AE140" s="22">
        <f>FOFA!V140</f>
        <v>0</v>
      </c>
      <c r="AF140" s="51"/>
      <c r="AG140" s="18">
        <f>FOFA!W140</f>
        <v>0</v>
      </c>
      <c r="AH140" s="18">
        <f>FOFA!X140</f>
        <v>0</v>
      </c>
      <c r="AI140" s="51"/>
      <c r="AJ140" s="31">
        <f>SUM(AJ141:AJ151)</f>
        <v>14687.338999999998</v>
      </c>
      <c r="AK140" s="31">
        <f>SUM(AK141:AK151)</f>
        <v>4354.8</v>
      </c>
    </row>
    <row r="141" spans="1:37" ht="13.5" customHeight="1">
      <c r="A141" s="3"/>
      <c r="B141" s="25" t="s">
        <v>46</v>
      </c>
      <c r="C141" s="21">
        <f>FOFA!C141</f>
        <v>7258.6669999999995</v>
      </c>
      <c r="D141" s="21">
        <f>FOFA!D141</f>
        <v>-396.5769999999999</v>
      </c>
      <c r="E141" s="69">
        <f>C141-D141</f>
        <v>7655.244</v>
      </c>
      <c r="F141" s="21">
        <f>FOFA!E141</f>
        <v>0</v>
      </c>
      <c r="G141" s="21">
        <f>FOFA!F141</f>
        <v>0</v>
      </c>
      <c r="H141" s="41">
        <f>F141-D142</f>
        <v>0</v>
      </c>
      <c r="I141" s="17">
        <f>FOFA!G141</f>
        <v>0</v>
      </c>
      <c r="J141" s="17">
        <f>FOFA!H141</f>
        <v>0</v>
      </c>
      <c r="K141" s="41">
        <f>I141-D143</f>
        <v>0</v>
      </c>
      <c r="L141" s="17">
        <f>FOFA!I141</f>
        <v>0</v>
      </c>
      <c r="M141" s="17">
        <f>FOFA!J141</f>
        <v>0</v>
      </c>
      <c r="N141" s="41">
        <f>L141-D144</f>
        <v>0</v>
      </c>
      <c r="O141" s="17">
        <f>FOFA!K141</f>
        <v>402.864</v>
      </c>
      <c r="P141" s="17">
        <f>FOFA!L141</f>
        <v>499.587</v>
      </c>
      <c r="Q141" s="41">
        <f>O141-D145</f>
        <v>399.48299999999995</v>
      </c>
      <c r="R141" s="17">
        <f>FOFA!M141</f>
        <v>0</v>
      </c>
      <c r="S141" s="17">
        <f>FOFA!N141</f>
        <v>0</v>
      </c>
      <c r="T141" s="41">
        <f>R141-D146</f>
        <v>0</v>
      </c>
      <c r="U141" s="17">
        <f>FOFA!O141</f>
        <v>0</v>
      </c>
      <c r="V141" s="17">
        <f>FOFA!P141</f>
        <v>0</v>
      </c>
      <c r="W141" s="41">
        <f>U141-D147</f>
        <v>0</v>
      </c>
      <c r="X141" s="17">
        <f>FOFA!Q141</f>
        <v>0</v>
      </c>
      <c r="Y141" s="17">
        <f>FOFA!R141</f>
        <v>0</v>
      </c>
      <c r="Z141" s="41">
        <f>X141-D148</f>
        <v>0</v>
      </c>
      <c r="AA141" s="17">
        <f>FOFA!S141</f>
        <v>0</v>
      </c>
      <c r="AB141" s="17">
        <f>FOFA!T141</f>
        <v>0</v>
      </c>
      <c r="AC141" s="41">
        <f>AA141-D149</f>
        <v>0</v>
      </c>
      <c r="AD141" s="22">
        <f>FOFA!U141</f>
        <v>0</v>
      </c>
      <c r="AE141" s="22">
        <f>FOFA!V141</f>
        <v>0</v>
      </c>
      <c r="AF141" s="41">
        <f>AD141-D150</f>
        <v>-2907.163</v>
      </c>
      <c r="AG141" s="23">
        <f>FOFA!W141</f>
        <v>0</v>
      </c>
      <c r="AH141" s="23">
        <f>FOFA!X141</f>
        <v>0</v>
      </c>
      <c r="AI141" s="42">
        <f>AG141-D151</f>
        <v>-1345.508</v>
      </c>
      <c r="AJ141" s="18">
        <f aca="true" t="shared" si="20" ref="AJ141:AJ151">C141+F141+I141+L141+O141++U141+X141+AA141+AD141+AG141+R141</f>
        <v>7661.530999999999</v>
      </c>
      <c r="AK141" s="18">
        <f aca="true" t="shared" si="21" ref="AK141:AK151">D141+G141+J141+M141+P141+V141+Y141+AB141+AE141+AH141+S141</f>
        <v>103.0100000000001</v>
      </c>
    </row>
    <row r="142" spans="1:37" ht="13.5" customHeight="1">
      <c r="A142" s="3"/>
      <c r="B142" s="25" t="s">
        <v>47</v>
      </c>
      <c r="C142" s="21">
        <f>FOFA!C142</f>
        <v>0</v>
      </c>
      <c r="D142" s="21">
        <f>FOFA!D142</f>
        <v>0</v>
      </c>
      <c r="E142" s="40">
        <f>C142-G141</f>
        <v>0</v>
      </c>
      <c r="F142" s="21">
        <f>FOFA!E142</f>
        <v>0</v>
      </c>
      <c r="G142" s="21">
        <f>FOFA!F142</f>
        <v>0</v>
      </c>
      <c r="H142" s="71">
        <f>F142-G142</f>
        <v>0</v>
      </c>
      <c r="I142" s="17">
        <f>FOFA!G142</f>
        <v>0</v>
      </c>
      <c r="J142" s="17">
        <f>FOFA!H142</f>
        <v>0</v>
      </c>
      <c r="K142" s="41">
        <f>I142-G143</f>
        <v>0</v>
      </c>
      <c r="L142" s="17">
        <f>FOFA!I142</f>
        <v>0</v>
      </c>
      <c r="M142" s="17">
        <f>FOFA!J142</f>
        <v>0</v>
      </c>
      <c r="N142" s="41">
        <f>L142-G144</f>
        <v>0</v>
      </c>
      <c r="O142" s="17">
        <f>FOFA!K142</f>
        <v>0</v>
      </c>
      <c r="P142" s="17">
        <f>FOFA!L142</f>
        <v>0</v>
      </c>
      <c r="Q142" s="41">
        <f>O142-G145</f>
        <v>0</v>
      </c>
      <c r="R142" s="17">
        <f>FOFA!M142</f>
        <v>0</v>
      </c>
      <c r="S142" s="17">
        <f>FOFA!N142</f>
        <v>0</v>
      </c>
      <c r="T142" s="41">
        <f>R142-G146</f>
        <v>0</v>
      </c>
      <c r="U142" s="17">
        <f>FOFA!O142</f>
        <v>0</v>
      </c>
      <c r="V142" s="17">
        <f>FOFA!P142</f>
        <v>0</v>
      </c>
      <c r="W142" s="41">
        <f>U142-G147</f>
        <v>0</v>
      </c>
      <c r="X142" s="17">
        <f>FOFA!Q142</f>
        <v>0</v>
      </c>
      <c r="Y142" s="17">
        <f>FOFA!R142</f>
        <v>0</v>
      </c>
      <c r="Z142" s="41">
        <f>X142-G148</f>
        <v>0</v>
      </c>
      <c r="AA142" s="17">
        <f>FOFA!S142</f>
        <v>0</v>
      </c>
      <c r="AB142" s="17">
        <f>FOFA!T142</f>
        <v>0</v>
      </c>
      <c r="AC142" s="41">
        <f>AA142-G149</f>
        <v>0</v>
      </c>
      <c r="AD142" s="22">
        <f>FOFA!U142</f>
        <v>0</v>
      </c>
      <c r="AE142" s="22">
        <f>FOFA!V142</f>
        <v>0</v>
      </c>
      <c r="AF142" s="41">
        <f>AD142-G150</f>
        <v>0</v>
      </c>
      <c r="AG142" s="23">
        <f>FOFA!W142</f>
        <v>0</v>
      </c>
      <c r="AH142" s="23">
        <f>FOFA!X142</f>
        <v>0</v>
      </c>
      <c r="AI142" s="42">
        <f>AG142-G151</f>
        <v>0</v>
      </c>
      <c r="AJ142" s="18">
        <f t="shared" si="20"/>
        <v>0</v>
      </c>
      <c r="AK142" s="18">
        <f t="shared" si="21"/>
        <v>0</v>
      </c>
    </row>
    <row r="143" spans="1:37" ht="13.5" customHeight="1">
      <c r="A143" s="3"/>
      <c r="B143" s="25" t="s">
        <v>48</v>
      </c>
      <c r="C143" s="21">
        <f>FOFA!C143</f>
        <v>0</v>
      </c>
      <c r="D143" s="21">
        <f>FOFA!D143</f>
        <v>0</v>
      </c>
      <c r="E143" s="40">
        <f>C143-J141</f>
        <v>0</v>
      </c>
      <c r="F143" s="21">
        <f>FOFA!E143</f>
        <v>0</v>
      </c>
      <c r="G143" s="21">
        <f>FOFA!F143</f>
        <v>0</v>
      </c>
      <c r="H143" s="41">
        <f>F143-J142</f>
        <v>0</v>
      </c>
      <c r="I143" s="17">
        <f>FOFA!G143</f>
        <v>0</v>
      </c>
      <c r="J143" s="17">
        <f>FOFA!H143</f>
        <v>-4.262</v>
      </c>
      <c r="K143" s="71">
        <f>I143-J143</f>
        <v>4.262</v>
      </c>
      <c r="L143" s="17">
        <f>FOFA!I143</f>
        <v>0</v>
      </c>
      <c r="M143" s="17">
        <f>FOFA!J143</f>
        <v>0</v>
      </c>
      <c r="N143" s="41">
        <f>L143-J144</f>
        <v>0</v>
      </c>
      <c r="O143" s="17">
        <f>FOFA!K143</f>
        <v>0</v>
      </c>
      <c r="P143" s="17">
        <f>FOFA!L143</f>
        <v>0</v>
      </c>
      <c r="Q143" s="41">
        <f>O143-J145</f>
        <v>0</v>
      </c>
      <c r="R143" s="17">
        <f>FOFA!M143</f>
        <v>0</v>
      </c>
      <c r="S143" s="17">
        <f>FOFA!N143</f>
        <v>0</v>
      </c>
      <c r="T143" s="41">
        <f>R143-J146</f>
        <v>0</v>
      </c>
      <c r="U143" s="17">
        <f>FOFA!O143</f>
        <v>0</v>
      </c>
      <c r="V143" s="17">
        <f>FOFA!P143</f>
        <v>0</v>
      </c>
      <c r="W143" s="41">
        <f>U143-J147</f>
        <v>0</v>
      </c>
      <c r="X143" s="17">
        <f>FOFA!Q143</f>
        <v>0</v>
      </c>
      <c r="Y143" s="17">
        <f>FOFA!R143</f>
        <v>0</v>
      </c>
      <c r="Z143" s="41">
        <f>X143-K148</f>
        <v>0</v>
      </c>
      <c r="AA143" s="17">
        <f>FOFA!S143</f>
        <v>0</v>
      </c>
      <c r="AB143" s="17">
        <f>FOFA!T143</f>
        <v>0</v>
      </c>
      <c r="AC143" s="41">
        <f>AA143-J149</f>
        <v>0</v>
      </c>
      <c r="AD143" s="22">
        <f>FOFA!U143</f>
        <v>0</v>
      </c>
      <c r="AE143" s="22">
        <f>FOFA!V143</f>
        <v>0</v>
      </c>
      <c r="AF143" s="41">
        <f>AD143-J150</f>
        <v>0</v>
      </c>
      <c r="AG143" s="23">
        <f>FOFA!W143</f>
        <v>0</v>
      </c>
      <c r="AH143" s="23">
        <f>FOFA!X143</f>
        <v>0</v>
      </c>
      <c r="AI143" s="42">
        <f>AG143-J151</f>
        <v>0</v>
      </c>
      <c r="AJ143" s="18">
        <f t="shared" si="20"/>
        <v>0</v>
      </c>
      <c r="AK143" s="18">
        <f t="shared" si="21"/>
        <v>-4.262</v>
      </c>
    </row>
    <row r="144" spans="1:37" ht="13.5" customHeight="1">
      <c r="A144" s="3"/>
      <c r="B144" s="25" t="s">
        <v>49</v>
      </c>
      <c r="C144" s="21">
        <f>FOFA!C144</f>
        <v>0</v>
      </c>
      <c r="D144" s="21">
        <f>FOFA!D144</f>
        <v>0</v>
      </c>
      <c r="E144" s="40">
        <f>C144-M141</f>
        <v>0</v>
      </c>
      <c r="F144" s="21">
        <f>FOFA!E144</f>
        <v>0</v>
      </c>
      <c r="G144" s="21">
        <f>FOFA!F144</f>
        <v>0</v>
      </c>
      <c r="H144" s="41">
        <f>F144-M142</f>
        <v>0</v>
      </c>
      <c r="I144" s="17">
        <f>FOFA!G144</f>
        <v>0</v>
      </c>
      <c r="J144" s="17">
        <f>FOFA!H144</f>
        <v>0</v>
      </c>
      <c r="K144" s="41">
        <f>I144-M143</f>
        <v>0</v>
      </c>
      <c r="L144" s="17">
        <f>FOFA!I144</f>
        <v>0</v>
      </c>
      <c r="M144" s="17">
        <f>FOFA!J144</f>
        <v>0</v>
      </c>
      <c r="N144" s="71">
        <f>L144-M144</f>
        <v>0</v>
      </c>
      <c r="O144" s="17">
        <f>FOFA!K144</f>
        <v>0</v>
      </c>
      <c r="P144" s="17">
        <f>FOFA!L144</f>
        <v>0</v>
      </c>
      <c r="Q144" s="41">
        <f>O144-M145</f>
        <v>0</v>
      </c>
      <c r="R144" s="17">
        <f>FOFA!M144</f>
        <v>0</v>
      </c>
      <c r="S144" s="17">
        <f>FOFA!N144</f>
        <v>0</v>
      </c>
      <c r="T144" s="41">
        <f>R144-M146</f>
        <v>0</v>
      </c>
      <c r="U144" s="17">
        <f>FOFA!O144</f>
        <v>0</v>
      </c>
      <c r="V144" s="17">
        <f>FOFA!P144</f>
        <v>0</v>
      </c>
      <c r="W144" s="41">
        <f>U144-M147</f>
        <v>0</v>
      </c>
      <c r="X144" s="17">
        <f>FOFA!Q144</f>
        <v>0</v>
      </c>
      <c r="Y144" s="17">
        <f>FOFA!R144</f>
        <v>0</v>
      </c>
      <c r="Z144" s="41">
        <f>X144-N148</f>
        <v>0</v>
      </c>
      <c r="AA144" s="17">
        <f>FOFA!S144</f>
        <v>0</v>
      </c>
      <c r="AB144" s="17">
        <f>FOFA!T144</f>
        <v>0</v>
      </c>
      <c r="AC144" s="41">
        <f>AA144-M149</f>
        <v>0</v>
      </c>
      <c r="AD144" s="22">
        <f>FOFA!U144</f>
        <v>0</v>
      </c>
      <c r="AE144" s="22">
        <f>FOFA!V144</f>
        <v>0</v>
      </c>
      <c r="AF144" s="41">
        <f>AD144-M150</f>
        <v>0</v>
      </c>
      <c r="AG144" s="23">
        <f>FOFA!W144</f>
        <v>0</v>
      </c>
      <c r="AH144" s="23">
        <f>FOFA!X144</f>
        <v>0</v>
      </c>
      <c r="AI144" s="42">
        <f>AG144-M151</f>
        <v>0</v>
      </c>
      <c r="AJ144" s="18">
        <f t="shared" si="20"/>
        <v>0</v>
      </c>
      <c r="AK144" s="18">
        <f t="shared" si="21"/>
        <v>0</v>
      </c>
    </row>
    <row r="145" spans="1:37" ht="13.5" customHeight="1">
      <c r="A145" s="3"/>
      <c r="B145" s="25" t="s">
        <v>50</v>
      </c>
      <c r="C145" s="21">
        <f>FOFA!C145</f>
        <v>37.639</v>
      </c>
      <c r="D145" s="21">
        <f>FOFA!D145</f>
        <v>3.3810000000000002</v>
      </c>
      <c r="E145" s="40">
        <f>C145-P141</f>
        <v>-461.948</v>
      </c>
      <c r="F145" s="21">
        <f>FOFA!E145</f>
        <v>0</v>
      </c>
      <c r="G145" s="21">
        <f>FOFA!F145</f>
        <v>0</v>
      </c>
      <c r="H145" s="41">
        <f>F145-P142</f>
        <v>0</v>
      </c>
      <c r="I145" s="17">
        <f>FOFA!G145</f>
        <v>0</v>
      </c>
      <c r="J145" s="17">
        <f>FOFA!H145</f>
        <v>0</v>
      </c>
      <c r="K145" s="41">
        <f>I145-P143</f>
        <v>0</v>
      </c>
      <c r="L145" s="17">
        <f>FOFA!I145</f>
        <v>0</v>
      </c>
      <c r="M145" s="17">
        <f>FOFA!J145</f>
        <v>0</v>
      </c>
      <c r="N145" s="41">
        <f>L145-P144</f>
        <v>0</v>
      </c>
      <c r="O145" s="17">
        <f>FOFA!K145</f>
        <v>0</v>
      </c>
      <c r="P145" s="17">
        <f>FOFA!L145</f>
        <v>0</v>
      </c>
      <c r="Q145" s="71">
        <f>O145-P145</f>
        <v>0</v>
      </c>
      <c r="R145" s="17">
        <f>FOFA!M145</f>
        <v>0</v>
      </c>
      <c r="S145" s="17">
        <f>FOFA!N145</f>
        <v>0</v>
      </c>
      <c r="T145" s="41">
        <f>R145-P146</f>
        <v>0</v>
      </c>
      <c r="U145" s="17">
        <f>FOFA!O145</f>
        <v>0</v>
      </c>
      <c r="V145" s="17">
        <f>FOFA!P145</f>
        <v>0</v>
      </c>
      <c r="W145" s="41">
        <f>U145-P147</f>
        <v>0</v>
      </c>
      <c r="X145" s="17">
        <f>FOFA!Q145</f>
        <v>0</v>
      </c>
      <c r="Y145" s="17">
        <f>FOFA!R145</f>
        <v>0</v>
      </c>
      <c r="Z145" s="41">
        <f>X145-P148</f>
        <v>0</v>
      </c>
      <c r="AA145" s="17">
        <f>FOFA!S145</f>
        <v>0</v>
      </c>
      <c r="AB145" s="17">
        <f>FOFA!T145</f>
        <v>0</v>
      </c>
      <c r="AC145" s="41">
        <f>AA145-P149</f>
        <v>0</v>
      </c>
      <c r="AD145" s="22">
        <f>FOFA!U145</f>
        <v>0</v>
      </c>
      <c r="AE145" s="22">
        <f>FOFA!V145</f>
        <v>0</v>
      </c>
      <c r="AF145" s="41">
        <f>AD145-P150</f>
        <v>0</v>
      </c>
      <c r="AG145" s="23">
        <f>FOFA!W145</f>
        <v>0</v>
      </c>
      <c r="AH145" s="23">
        <f>FOFA!X145</f>
        <v>0</v>
      </c>
      <c r="AI145" s="42">
        <f>AG145-P151</f>
        <v>0</v>
      </c>
      <c r="AJ145" s="18">
        <f t="shared" si="20"/>
        <v>37.639</v>
      </c>
      <c r="AK145" s="18">
        <f t="shared" si="21"/>
        <v>3.3810000000000002</v>
      </c>
    </row>
    <row r="146" spans="1:37" ht="13.5" customHeight="1">
      <c r="A146" s="3"/>
      <c r="B146" s="25" t="s">
        <v>51</v>
      </c>
      <c r="C146" s="21">
        <f>FOFA!C146</f>
        <v>0</v>
      </c>
      <c r="D146" s="21">
        <f>FOFA!D146</f>
        <v>0</v>
      </c>
      <c r="E146" s="40">
        <f>C146-S141</f>
        <v>0</v>
      </c>
      <c r="F146" s="21">
        <f>FOFA!E146</f>
        <v>0</v>
      </c>
      <c r="G146" s="21">
        <f>FOFA!F146</f>
        <v>0</v>
      </c>
      <c r="H146" s="41">
        <f>F146-S142</f>
        <v>0</v>
      </c>
      <c r="I146" s="17">
        <f>FOFA!G146</f>
        <v>0</v>
      </c>
      <c r="J146" s="17">
        <f>FOFA!H146</f>
        <v>0</v>
      </c>
      <c r="K146" s="41">
        <f>I146-S143</f>
        <v>0</v>
      </c>
      <c r="L146" s="17">
        <f>FOFA!I146</f>
        <v>0</v>
      </c>
      <c r="M146" s="17">
        <f>FOFA!J146</f>
        <v>0</v>
      </c>
      <c r="N146" s="41">
        <f>L146-S144</f>
        <v>0</v>
      </c>
      <c r="O146" s="17">
        <f>FOFA!K146</f>
        <v>0</v>
      </c>
      <c r="P146" s="17">
        <f>FOFA!L146</f>
        <v>0</v>
      </c>
      <c r="Q146" s="41">
        <f>O146-S145</f>
        <v>0</v>
      </c>
      <c r="R146" s="17">
        <f>FOFA!M146</f>
        <v>0</v>
      </c>
      <c r="S146" s="17">
        <f>FOFA!N146</f>
        <v>0</v>
      </c>
      <c r="T146" s="71">
        <f>R146-S146</f>
        <v>0</v>
      </c>
      <c r="U146" s="17">
        <f>FOFA!O146</f>
        <v>0</v>
      </c>
      <c r="V146" s="17">
        <f>FOFA!P146</f>
        <v>0</v>
      </c>
      <c r="W146" s="41">
        <f>U146-S147</f>
        <v>0</v>
      </c>
      <c r="X146" s="17">
        <f>FOFA!Q146</f>
        <v>0</v>
      </c>
      <c r="Y146" s="17">
        <f>FOFA!R146</f>
        <v>0</v>
      </c>
      <c r="Z146" s="41">
        <f>X146-S148</f>
        <v>0</v>
      </c>
      <c r="AA146" s="17">
        <f>FOFA!S146</f>
        <v>0</v>
      </c>
      <c r="AB146" s="17">
        <f>FOFA!T146</f>
        <v>0</v>
      </c>
      <c r="AC146" s="41">
        <f>AA146-S149</f>
        <v>0</v>
      </c>
      <c r="AD146" s="22">
        <f>FOFA!U146</f>
        <v>0</v>
      </c>
      <c r="AE146" s="22">
        <f>FOFA!V146</f>
        <v>0</v>
      </c>
      <c r="AF146" s="41">
        <f>AD146-S150</f>
        <v>0</v>
      </c>
      <c r="AG146" s="23">
        <f>FOFA!W146</f>
        <v>0</v>
      </c>
      <c r="AH146" s="23">
        <f>FOFA!X146</f>
        <v>0</v>
      </c>
      <c r="AI146" s="42">
        <f>AG146-S151</f>
        <v>0</v>
      </c>
      <c r="AJ146" s="18">
        <f t="shared" si="20"/>
        <v>0</v>
      </c>
      <c r="AK146" s="18">
        <f t="shared" si="21"/>
        <v>0</v>
      </c>
    </row>
    <row r="147" spans="1:37" ht="13.5" customHeight="1">
      <c r="A147" s="3"/>
      <c r="B147" s="25" t="s">
        <v>52</v>
      </c>
      <c r="C147" s="21">
        <f>FOFA!C147</f>
        <v>0</v>
      </c>
      <c r="D147" s="21">
        <f>FOFA!D147</f>
        <v>0</v>
      </c>
      <c r="E147" s="40">
        <f>C147-V141</f>
        <v>0</v>
      </c>
      <c r="F147" s="21">
        <f>FOFA!E147</f>
        <v>0</v>
      </c>
      <c r="G147" s="21">
        <f>FOFA!F147</f>
        <v>0</v>
      </c>
      <c r="H147" s="41">
        <f>F147-V142</f>
        <v>0</v>
      </c>
      <c r="I147" s="17">
        <f>FOFA!G147</f>
        <v>0</v>
      </c>
      <c r="J147" s="17">
        <f>FOFA!H147</f>
        <v>0</v>
      </c>
      <c r="K147" s="41">
        <f>I147-V143</f>
        <v>0</v>
      </c>
      <c r="L147" s="17">
        <f>FOFA!I147</f>
        <v>0</v>
      </c>
      <c r="M147" s="17">
        <f>FOFA!J147</f>
        <v>0</v>
      </c>
      <c r="N147" s="41">
        <f>L147-V144</f>
        <v>0</v>
      </c>
      <c r="O147" s="17">
        <f>FOFA!K147</f>
        <v>0</v>
      </c>
      <c r="P147" s="17">
        <f>FOFA!L147</f>
        <v>0</v>
      </c>
      <c r="Q147" s="41">
        <f>O147-V145</f>
        <v>0</v>
      </c>
      <c r="R147" s="17">
        <f>FOFA!M147</f>
        <v>0</v>
      </c>
      <c r="S147" s="17">
        <f>FOFA!N147</f>
        <v>0</v>
      </c>
      <c r="T147" s="41">
        <f>R147-V146</f>
        <v>0</v>
      </c>
      <c r="U147" s="17">
        <f>FOFA!O147</f>
        <v>0</v>
      </c>
      <c r="V147" s="17">
        <f>FOFA!P147</f>
        <v>0</v>
      </c>
      <c r="W147" s="71">
        <f>U147-V147</f>
        <v>0</v>
      </c>
      <c r="X147" s="17">
        <f>FOFA!Q147</f>
        <v>0</v>
      </c>
      <c r="Y147" s="17">
        <f>FOFA!R147</f>
        <v>0</v>
      </c>
      <c r="Z147" s="41">
        <f>X147-V148</f>
        <v>0</v>
      </c>
      <c r="AA147" s="17">
        <f>FOFA!S147</f>
        <v>0</v>
      </c>
      <c r="AB147" s="17">
        <f>FOFA!T147</f>
        <v>0</v>
      </c>
      <c r="AC147" s="41">
        <f>AA147-V149</f>
        <v>0</v>
      </c>
      <c r="AD147" s="22">
        <f>FOFA!U147</f>
        <v>0</v>
      </c>
      <c r="AE147" s="22">
        <f>FOFA!V147</f>
        <v>0</v>
      </c>
      <c r="AF147" s="41">
        <f>AD147-V150</f>
        <v>0</v>
      </c>
      <c r="AG147" s="23">
        <f>FOFA!W147</f>
        <v>0</v>
      </c>
      <c r="AH147" s="23">
        <f>FOFA!X147</f>
        <v>0</v>
      </c>
      <c r="AI147" s="42">
        <f>AG147-V151</f>
        <v>0</v>
      </c>
      <c r="AJ147" s="18">
        <f t="shared" si="20"/>
        <v>0</v>
      </c>
      <c r="AK147" s="18">
        <f t="shared" si="21"/>
        <v>0</v>
      </c>
    </row>
    <row r="148" spans="1:37" ht="13.5" customHeight="1">
      <c r="A148" s="3"/>
      <c r="B148" s="25" t="s">
        <v>53</v>
      </c>
      <c r="C148" s="21">
        <f>FOFA!C148</f>
        <v>0</v>
      </c>
      <c r="D148" s="21">
        <f>FOFA!D148</f>
        <v>0</v>
      </c>
      <c r="E148" s="40">
        <f>C148-Y141</f>
        <v>0</v>
      </c>
      <c r="F148" s="21">
        <f>FOFA!E148</f>
        <v>0</v>
      </c>
      <c r="G148" s="21">
        <f>FOFA!F148</f>
        <v>0</v>
      </c>
      <c r="H148" s="41">
        <f>F148-Y142</f>
        <v>0</v>
      </c>
      <c r="I148" s="17">
        <f>FOFA!G148</f>
        <v>0</v>
      </c>
      <c r="J148" s="17">
        <f>FOFA!H148</f>
        <v>0</v>
      </c>
      <c r="K148" s="41">
        <f>I148-Y143</f>
        <v>0</v>
      </c>
      <c r="L148" s="17">
        <f>FOFA!I148</f>
        <v>0</v>
      </c>
      <c r="M148" s="17">
        <f>FOFA!J148</f>
        <v>0</v>
      </c>
      <c r="N148" s="41">
        <f>L148-Y144</f>
        <v>0</v>
      </c>
      <c r="O148" s="17">
        <f>FOFA!K148</f>
        <v>0</v>
      </c>
      <c r="P148" s="17">
        <f>FOFA!L148</f>
        <v>0</v>
      </c>
      <c r="Q148" s="41">
        <f>O148-Y145</f>
        <v>0</v>
      </c>
      <c r="R148" s="17">
        <f>FOFA!M148</f>
        <v>0</v>
      </c>
      <c r="S148" s="17">
        <f>FOFA!N148</f>
        <v>0</v>
      </c>
      <c r="T148" s="41">
        <f>R148-Y146</f>
        <v>0</v>
      </c>
      <c r="U148" s="17">
        <f>FOFA!O148</f>
        <v>0</v>
      </c>
      <c r="V148" s="17">
        <f>FOFA!P148</f>
        <v>0</v>
      </c>
      <c r="W148" s="41">
        <f>U148-Y147</f>
        <v>0</v>
      </c>
      <c r="X148" s="17">
        <f>FOFA!Q148</f>
        <v>0</v>
      </c>
      <c r="Y148" s="17">
        <f>FOFA!R148</f>
        <v>0</v>
      </c>
      <c r="Z148" s="71">
        <f>X148-Y148</f>
        <v>0</v>
      </c>
      <c r="AA148" s="17">
        <f>FOFA!S148</f>
        <v>0</v>
      </c>
      <c r="AB148" s="17">
        <f>FOFA!T148</f>
        <v>0</v>
      </c>
      <c r="AC148" s="41">
        <f>AA148-Y149</f>
        <v>0</v>
      </c>
      <c r="AD148" s="22">
        <f>FOFA!U148</f>
        <v>0</v>
      </c>
      <c r="AE148" s="22">
        <f>FOFA!V148</f>
        <v>0</v>
      </c>
      <c r="AF148" s="41">
        <f>AD148-Y150</f>
        <v>0</v>
      </c>
      <c r="AG148" s="23">
        <f>FOFA!W148</f>
        <v>0</v>
      </c>
      <c r="AH148" s="23">
        <f>FOFA!X148</f>
        <v>0</v>
      </c>
      <c r="AI148" s="42">
        <f>AG148-Y151</f>
        <v>0</v>
      </c>
      <c r="AJ148" s="18">
        <f t="shared" si="20"/>
        <v>0</v>
      </c>
      <c r="AK148" s="18">
        <f t="shared" si="21"/>
        <v>0</v>
      </c>
    </row>
    <row r="149" spans="1:37" ht="13.5" customHeight="1">
      <c r="A149" s="3"/>
      <c r="B149" s="25" t="s">
        <v>54</v>
      </c>
      <c r="C149" s="21">
        <f>FOFA!C149</f>
        <v>0</v>
      </c>
      <c r="D149" s="21">
        <f>FOFA!D149</f>
        <v>0</v>
      </c>
      <c r="E149" s="40">
        <f>C149-AB141</f>
        <v>0</v>
      </c>
      <c r="F149" s="21">
        <f>FOFA!E149</f>
        <v>0</v>
      </c>
      <c r="G149" s="21">
        <f>FOFA!F149</f>
        <v>0</v>
      </c>
      <c r="H149" s="41">
        <f>F149-AB142</f>
        <v>0</v>
      </c>
      <c r="I149" s="17">
        <f>FOFA!G149</f>
        <v>0</v>
      </c>
      <c r="J149" s="17">
        <f>FOFA!H149</f>
        <v>0</v>
      </c>
      <c r="K149" s="41">
        <f>I149-AB143</f>
        <v>0</v>
      </c>
      <c r="L149" s="17">
        <f>FOFA!I149</f>
        <v>0</v>
      </c>
      <c r="M149" s="17">
        <f>FOFA!J149</f>
        <v>0</v>
      </c>
      <c r="N149" s="41">
        <f>L149-AB144</f>
        <v>0</v>
      </c>
      <c r="O149" s="17">
        <f>FOFA!K149</f>
        <v>0</v>
      </c>
      <c r="P149" s="17">
        <f>FOFA!L149</f>
        <v>0</v>
      </c>
      <c r="Q149" s="41">
        <f>O149-AB145</f>
        <v>0</v>
      </c>
      <c r="R149" s="17">
        <f>FOFA!M149</f>
        <v>0</v>
      </c>
      <c r="S149" s="17">
        <f>FOFA!N149</f>
        <v>0</v>
      </c>
      <c r="T149" s="41">
        <f>R149-AB146</f>
        <v>0</v>
      </c>
      <c r="U149" s="17">
        <f>FOFA!O149</f>
        <v>0</v>
      </c>
      <c r="V149" s="17">
        <f>FOFA!P149</f>
        <v>0</v>
      </c>
      <c r="W149" s="41">
        <f>U149-AB147</f>
        <v>0</v>
      </c>
      <c r="X149" s="17">
        <f>FOFA!Q149</f>
        <v>0</v>
      </c>
      <c r="Y149" s="17">
        <f>FOFA!R149</f>
        <v>0</v>
      </c>
      <c r="Z149" s="41">
        <f>X149-AB148</f>
        <v>0</v>
      </c>
      <c r="AA149" s="17">
        <f>FOFA!S149</f>
        <v>0</v>
      </c>
      <c r="AB149" s="17">
        <f>FOFA!T149</f>
        <v>0</v>
      </c>
      <c r="AC149" s="71">
        <f>AA149-AB149</f>
        <v>0</v>
      </c>
      <c r="AD149" s="22">
        <f>FOFA!U149</f>
        <v>0</v>
      </c>
      <c r="AE149" s="22">
        <f>FOFA!V149</f>
        <v>0</v>
      </c>
      <c r="AF149" s="41">
        <f>AD149-AB150</f>
        <v>0</v>
      </c>
      <c r="AG149" s="23">
        <f>FOFA!W149</f>
        <v>0</v>
      </c>
      <c r="AH149" s="23">
        <f>FOFA!X149</f>
        <v>0</v>
      </c>
      <c r="AI149" s="42">
        <f>AG149-AB151</f>
        <v>0</v>
      </c>
      <c r="AJ149" s="18">
        <f t="shared" si="20"/>
        <v>0</v>
      </c>
      <c r="AK149" s="18">
        <f t="shared" si="21"/>
        <v>0</v>
      </c>
    </row>
    <row r="150" spans="1:37" ht="13.5" customHeight="1">
      <c r="A150" s="3"/>
      <c r="B150" s="25" t="s">
        <v>55</v>
      </c>
      <c r="C150" s="21">
        <f>FOFA!C150</f>
        <v>5267.866999999999</v>
      </c>
      <c r="D150" s="21">
        <f>FOFA!D150</f>
        <v>2907.163</v>
      </c>
      <c r="E150" s="40">
        <f>C150-AE141</f>
        <v>5267.866999999999</v>
      </c>
      <c r="F150" s="21">
        <f>FOFA!E150</f>
        <v>0</v>
      </c>
      <c r="G150" s="21">
        <f>FOFA!F150</f>
        <v>0</v>
      </c>
      <c r="H150" s="41">
        <f>F150-AE142</f>
        <v>0</v>
      </c>
      <c r="I150" s="17">
        <f>FOFA!G150</f>
        <v>0</v>
      </c>
      <c r="J150" s="17">
        <f>FOFA!H150</f>
        <v>0</v>
      </c>
      <c r="K150" s="41">
        <f>I150-AE143</f>
        <v>0</v>
      </c>
      <c r="L150" s="17">
        <f>FOFA!I150</f>
        <v>0</v>
      </c>
      <c r="M150" s="17">
        <f>FOFA!J150</f>
        <v>0</v>
      </c>
      <c r="N150" s="41">
        <f>L150-AE144</f>
        <v>0</v>
      </c>
      <c r="O150" s="17">
        <f>FOFA!K150</f>
        <v>0</v>
      </c>
      <c r="P150" s="17">
        <f>FOFA!L150</f>
        <v>0</v>
      </c>
      <c r="Q150" s="41">
        <f>O150-AE145</f>
        <v>0</v>
      </c>
      <c r="R150" s="17">
        <f>FOFA!M150</f>
        <v>0</v>
      </c>
      <c r="S150" s="17">
        <f>FOFA!N150</f>
        <v>0</v>
      </c>
      <c r="T150" s="41">
        <f>R150-AE146</f>
        <v>0</v>
      </c>
      <c r="U150" s="17">
        <f>FOFA!O150</f>
        <v>0</v>
      </c>
      <c r="V150" s="17">
        <f>FOFA!P150</f>
        <v>0</v>
      </c>
      <c r="W150" s="41">
        <f>U150-AE147</f>
        <v>0</v>
      </c>
      <c r="X150" s="17">
        <f>FOFA!Q150</f>
        <v>0</v>
      </c>
      <c r="Y150" s="17">
        <f>FOFA!R150</f>
        <v>0</v>
      </c>
      <c r="Z150" s="41">
        <f>X150-AE148</f>
        <v>0</v>
      </c>
      <c r="AA150" s="17">
        <f>FOFA!S150</f>
        <v>0</v>
      </c>
      <c r="AB150" s="17">
        <f>FOFA!T150</f>
        <v>0</v>
      </c>
      <c r="AC150" s="41">
        <f>AA150-AE149</f>
        <v>0</v>
      </c>
      <c r="AD150" s="22">
        <f>FOFA!U150</f>
        <v>0</v>
      </c>
      <c r="AE150" s="22">
        <f>FOFA!V150</f>
        <v>0</v>
      </c>
      <c r="AF150" s="71">
        <f>AD150-AE150</f>
        <v>0</v>
      </c>
      <c r="AG150" s="23">
        <f>FOFA!W150</f>
        <v>0</v>
      </c>
      <c r="AH150" s="23">
        <f>FOFA!X150</f>
        <v>0</v>
      </c>
      <c r="AI150" s="42">
        <f>AG150-AE151</f>
        <v>0</v>
      </c>
      <c r="AJ150" s="18">
        <f t="shared" si="20"/>
        <v>5267.866999999999</v>
      </c>
      <c r="AK150" s="18">
        <f t="shared" si="21"/>
        <v>2907.163</v>
      </c>
    </row>
    <row r="151" spans="1:37" ht="13.5" customHeight="1">
      <c r="A151" s="3"/>
      <c r="B151" s="25" t="s">
        <v>56</v>
      </c>
      <c r="C151" s="21">
        <f>FOFA!C151</f>
        <v>1720.302</v>
      </c>
      <c r="D151" s="21">
        <f>FOFA!D151</f>
        <v>1345.508</v>
      </c>
      <c r="E151" s="40">
        <f>C151-AH141</f>
        <v>1720.302</v>
      </c>
      <c r="F151" s="21">
        <f>FOFA!E151</f>
        <v>0</v>
      </c>
      <c r="G151" s="21">
        <f>FOFA!F151</f>
        <v>0</v>
      </c>
      <c r="H151" s="41">
        <f>F151-AH142</f>
        <v>0</v>
      </c>
      <c r="I151" s="17">
        <f>FOFA!G151</f>
        <v>0</v>
      </c>
      <c r="J151" s="17">
        <f>FOFA!H151</f>
        <v>0</v>
      </c>
      <c r="K151" s="41">
        <f>I151-AH143</f>
        <v>0</v>
      </c>
      <c r="L151" s="17">
        <f>FOFA!I151</f>
        <v>0</v>
      </c>
      <c r="M151" s="17">
        <f>FOFA!J151</f>
        <v>0</v>
      </c>
      <c r="N151" s="41">
        <f>L151-AH144</f>
        <v>0</v>
      </c>
      <c r="O151" s="17">
        <f>FOFA!K151</f>
        <v>0</v>
      </c>
      <c r="P151" s="17">
        <f>FOFA!L151</f>
        <v>0</v>
      </c>
      <c r="Q151" s="41">
        <f>O151-AH145</f>
        <v>0</v>
      </c>
      <c r="R151" s="17">
        <f>FOFA!M151</f>
        <v>0</v>
      </c>
      <c r="S151" s="17">
        <f>FOFA!N151</f>
        <v>0</v>
      </c>
      <c r="T151" s="41">
        <f>R151-AH146</f>
        <v>0</v>
      </c>
      <c r="U151" s="17">
        <f>FOFA!O151</f>
        <v>0</v>
      </c>
      <c r="V151" s="17">
        <f>FOFA!P151</f>
        <v>0</v>
      </c>
      <c r="W151" s="41">
        <f>U151-AH147</f>
        <v>0</v>
      </c>
      <c r="X151" s="17">
        <f>FOFA!Q151</f>
        <v>0</v>
      </c>
      <c r="Y151" s="17">
        <f>FOFA!R151</f>
        <v>0</v>
      </c>
      <c r="Z151" s="41">
        <f>X151-AH148</f>
        <v>0</v>
      </c>
      <c r="AA151" s="17">
        <f>FOFA!S151</f>
        <v>0</v>
      </c>
      <c r="AB151" s="17">
        <f>FOFA!T151</f>
        <v>0</v>
      </c>
      <c r="AC151" s="41">
        <f>AA151-AH149</f>
        <v>0</v>
      </c>
      <c r="AD151" s="22">
        <f>FOFA!U151</f>
        <v>0</v>
      </c>
      <c r="AE151" s="22">
        <f>FOFA!V151</f>
        <v>0</v>
      </c>
      <c r="AF151" s="41">
        <f>AD151-AH150</f>
        <v>0</v>
      </c>
      <c r="AG151" s="23">
        <f>FOFA!W151</f>
        <v>0</v>
      </c>
      <c r="AH151" s="23">
        <f>FOFA!X151</f>
        <v>0</v>
      </c>
      <c r="AI151" s="72">
        <f>AG151-AH151</f>
        <v>0</v>
      </c>
      <c r="AJ151" s="18">
        <f t="shared" si="20"/>
        <v>1720.302</v>
      </c>
      <c r="AK151" s="18">
        <f t="shared" si="21"/>
        <v>1345.508</v>
      </c>
    </row>
    <row r="152" spans="1:38" s="14" customFormat="1" ht="10.5">
      <c r="A152" s="13"/>
      <c r="B152" s="16" t="s">
        <v>42</v>
      </c>
      <c r="C152" s="43">
        <f>FOFA!C152</f>
        <v>66323.42272400002</v>
      </c>
      <c r="D152" s="43">
        <f>FOFA!D152</f>
        <v>64684.907999999996</v>
      </c>
      <c r="E152" s="48"/>
      <c r="F152" s="43">
        <f>FOFA!E152</f>
        <v>-1056.6260000000002</v>
      </c>
      <c r="G152" s="43">
        <f>FOFA!F152</f>
        <v>-1023.9949999999999</v>
      </c>
      <c r="H152" s="48"/>
      <c r="I152" s="31">
        <f>FOFA!G152</f>
        <v>19358.234</v>
      </c>
      <c r="J152" s="31">
        <f>FOFA!H152</f>
        <v>2679.32</v>
      </c>
      <c r="K152" s="48"/>
      <c r="L152" s="31">
        <f>FOFA!I152</f>
        <v>8205.004</v>
      </c>
      <c r="M152" s="31">
        <f>FOFA!J152</f>
        <v>10602.03</v>
      </c>
      <c r="N152" s="48"/>
      <c r="O152" s="31">
        <f>FOFA!K152</f>
        <v>-29573.459000000003</v>
      </c>
      <c r="P152" s="31">
        <f>FOFA!L152</f>
        <v>31164.476000000013</v>
      </c>
      <c r="Q152" s="48"/>
      <c r="R152" s="31">
        <f>FOFA!M152</f>
        <v>219666.36</v>
      </c>
      <c r="S152" s="31">
        <f>FOFA!N152</f>
        <v>232209.92000000004</v>
      </c>
      <c r="T152" s="48"/>
      <c r="U152" s="31">
        <f>FOFA!O152</f>
        <v>359129.044</v>
      </c>
      <c r="V152" s="31">
        <f>FOFA!P152</f>
        <v>322651.152</v>
      </c>
      <c r="W152" s="48"/>
      <c r="X152" s="31">
        <f>FOFA!Q152</f>
        <v>5814</v>
      </c>
      <c r="Y152" s="31">
        <f>FOFA!R152</f>
        <v>1248</v>
      </c>
      <c r="Z152" s="48"/>
      <c r="AA152" s="31">
        <f>FOFA!S152</f>
        <v>-573</v>
      </c>
      <c r="AB152" s="31">
        <f>FOFA!T152</f>
        <v>-3289</v>
      </c>
      <c r="AC152" s="48"/>
      <c r="AD152" s="44">
        <f>FOFA!U152</f>
        <v>147086</v>
      </c>
      <c r="AE152" s="44">
        <f>FOFA!V152</f>
        <v>0</v>
      </c>
      <c r="AF152" s="48"/>
      <c r="AG152" s="18">
        <f>FOFA!W152</f>
        <v>-25496</v>
      </c>
      <c r="AH152" s="18">
        <f>FOFA!X152</f>
        <v>50432</v>
      </c>
      <c r="AI152" s="48"/>
      <c r="AJ152" s="18">
        <f>SUM(AJ153:AJ154)</f>
        <v>768882.979724</v>
      </c>
      <c r="AK152" s="18">
        <f>SUM(AK153:AK154)</f>
        <v>711358.811</v>
      </c>
      <c r="AL152" s="3"/>
    </row>
    <row r="153" spans="1:38" s="14" customFormat="1" ht="10.5">
      <c r="A153" s="13"/>
      <c r="B153" s="19" t="s">
        <v>8</v>
      </c>
      <c r="C153" s="43">
        <f>FOFA!C153</f>
        <v>0</v>
      </c>
      <c r="D153" s="43">
        <f>FOFA!D153</f>
        <v>4983.85</v>
      </c>
      <c r="E153" s="75"/>
      <c r="F153" s="43">
        <f>FOFA!E153</f>
        <v>0</v>
      </c>
      <c r="G153" s="43">
        <f>FOFA!F153</f>
        <v>0</v>
      </c>
      <c r="H153" s="51"/>
      <c r="I153" s="31">
        <f>FOFA!G153</f>
        <v>0</v>
      </c>
      <c r="J153" s="31">
        <f>FOFA!H153</f>
        <v>0</v>
      </c>
      <c r="K153" s="51"/>
      <c r="L153" s="31">
        <f>FOFA!I153</f>
        <v>0</v>
      </c>
      <c r="M153" s="31">
        <f>FOFA!J153</f>
        <v>0</v>
      </c>
      <c r="N153" s="51"/>
      <c r="O153" s="31">
        <f>FOFA!K153</f>
        <v>0</v>
      </c>
      <c r="P153" s="31">
        <f>FOFA!L153</f>
        <v>0</v>
      </c>
      <c r="Q153" s="51"/>
      <c r="R153" s="31">
        <f>FOFA!M153</f>
        <v>113379.84000000001</v>
      </c>
      <c r="S153" s="31">
        <f>FOFA!N153</f>
        <v>156920.96000000002</v>
      </c>
      <c r="T153" s="51"/>
      <c r="U153" s="31">
        <f>FOFA!O153</f>
        <v>153231.135</v>
      </c>
      <c r="V153" s="31">
        <f>FOFA!P153</f>
        <v>208798.666</v>
      </c>
      <c r="W153" s="51"/>
      <c r="X153" s="31">
        <f>FOFA!Q153</f>
        <v>3</v>
      </c>
      <c r="Y153" s="31">
        <f>FOFA!R153</f>
        <v>640</v>
      </c>
      <c r="Z153" s="51"/>
      <c r="AA153" s="31">
        <f>FOFA!S153</f>
        <v>962</v>
      </c>
      <c r="AB153" s="31">
        <f>FOFA!T153</f>
        <v>-2476</v>
      </c>
      <c r="AC153" s="51"/>
      <c r="AD153" s="44">
        <f>FOFA!U153</f>
        <v>118324</v>
      </c>
      <c r="AE153" s="44">
        <f>FOFA!V153</f>
        <v>0</v>
      </c>
      <c r="AF153" s="51"/>
      <c r="AG153" s="18">
        <f>FOFA!W153</f>
        <v>-14434</v>
      </c>
      <c r="AH153" s="18">
        <f>FOFA!X153</f>
        <v>2599</v>
      </c>
      <c r="AI153" s="76">
        <f>AK153-AJ153</f>
        <v>0.5009999999892898</v>
      </c>
      <c r="AJ153" s="18">
        <f>C153+F153+I153+L153+O153++U153+X153+AA153+AD153+AG153+R153</f>
        <v>371465.97500000003</v>
      </c>
      <c r="AK153" s="18">
        <f>D153+G153+J153+M153+P153+V153+Y153+AB153+AE153+AH153+S153</f>
        <v>371466.476</v>
      </c>
      <c r="AL153" s="13"/>
    </row>
    <row r="154" spans="1:37" s="14" customFormat="1" ht="10.5">
      <c r="A154" s="13"/>
      <c r="B154" s="19" t="s">
        <v>9</v>
      </c>
      <c r="C154" s="43">
        <f>FOFA!C154</f>
        <v>66323.42272400002</v>
      </c>
      <c r="D154" s="43">
        <f>FOFA!D154</f>
        <v>59701.058</v>
      </c>
      <c r="E154" s="48"/>
      <c r="F154" s="43">
        <f>FOFA!E154</f>
        <v>-1056.6260000000002</v>
      </c>
      <c r="G154" s="43">
        <f>FOFA!F154</f>
        <v>-1023.9949999999999</v>
      </c>
      <c r="H154" s="48"/>
      <c r="I154" s="31">
        <f>FOFA!G154</f>
        <v>19358.234</v>
      </c>
      <c r="J154" s="31">
        <f>FOFA!H154</f>
        <v>2679.32</v>
      </c>
      <c r="K154" s="48"/>
      <c r="L154" s="31">
        <f>FOFA!I154</f>
        <v>8205.004</v>
      </c>
      <c r="M154" s="31">
        <f>FOFA!J154</f>
        <v>10602.03</v>
      </c>
      <c r="N154" s="48"/>
      <c r="O154" s="31">
        <f>FOFA!K154</f>
        <v>-29573.459000000003</v>
      </c>
      <c r="P154" s="31">
        <f>FOFA!L154</f>
        <v>31164.476000000013</v>
      </c>
      <c r="Q154" s="48"/>
      <c r="R154" s="31">
        <f>FOFA!M154</f>
        <v>106286.51999999999</v>
      </c>
      <c r="S154" s="31">
        <f>FOFA!N154</f>
        <v>75288.96</v>
      </c>
      <c r="T154" s="48"/>
      <c r="U154" s="31">
        <f>FOFA!O154</f>
        <v>205897.90899999999</v>
      </c>
      <c r="V154" s="31">
        <f>FOFA!P154</f>
        <v>113852.48599999999</v>
      </c>
      <c r="W154" s="48"/>
      <c r="X154" s="31">
        <f>FOFA!Q154</f>
        <v>5811</v>
      </c>
      <c r="Y154" s="31">
        <f>FOFA!R154</f>
        <v>608</v>
      </c>
      <c r="Z154" s="48"/>
      <c r="AA154" s="31">
        <f>FOFA!S154</f>
        <v>-1535</v>
      </c>
      <c r="AB154" s="31">
        <f>FOFA!T154</f>
        <v>-813</v>
      </c>
      <c r="AC154" s="48"/>
      <c r="AD154" s="44">
        <f>FOFA!U154</f>
        <v>28762</v>
      </c>
      <c r="AE154" s="44">
        <f>FOFA!V154</f>
        <v>0</v>
      </c>
      <c r="AF154" s="48"/>
      <c r="AG154" s="18">
        <f>FOFA!W154</f>
        <v>-11062</v>
      </c>
      <c r="AH154" s="18">
        <f>FOFA!X154</f>
        <v>47833</v>
      </c>
      <c r="AI154" s="48"/>
      <c r="AJ154" s="18">
        <f>SUM(AJ155:AJ156)</f>
        <v>397417.004724</v>
      </c>
      <c r="AK154" s="18">
        <f>SUM(AK155:AK156)</f>
        <v>339892.335</v>
      </c>
    </row>
    <row r="155" spans="1:37" ht="10.5">
      <c r="A155" s="3"/>
      <c r="B155" s="25" t="s">
        <v>11</v>
      </c>
      <c r="C155" s="43">
        <f>FOFA!C155</f>
        <v>67028.78072400001</v>
      </c>
      <c r="D155" s="43">
        <f>FOFA!D155</f>
        <v>59880.513</v>
      </c>
      <c r="E155" s="75"/>
      <c r="F155" s="43">
        <f>FOFA!E155</f>
        <v>-2315.255</v>
      </c>
      <c r="G155" s="43">
        <f>FOFA!F155</f>
        <v>-1023.9949999999999</v>
      </c>
      <c r="H155" s="51"/>
      <c r="I155" s="31">
        <f>FOFA!G155</f>
        <v>19378.926</v>
      </c>
      <c r="J155" s="31">
        <f>FOFA!H155</f>
        <v>2674.32</v>
      </c>
      <c r="K155" s="51"/>
      <c r="L155" s="31">
        <f>FOFA!I155</f>
        <v>8710.75</v>
      </c>
      <c r="M155" s="31">
        <f>FOFA!J155</f>
        <v>10668.911</v>
      </c>
      <c r="N155" s="51"/>
      <c r="O155" s="31">
        <f>FOFA!K155</f>
        <v>-29955.998000000003</v>
      </c>
      <c r="P155" s="31">
        <f>FOFA!L155</f>
        <v>15019.285000000013</v>
      </c>
      <c r="Q155" s="51"/>
      <c r="R155" s="31">
        <f>FOFA!M155</f>
        <v>103687.51999999999</v>
      </c>
      <c r="S155" s="31">
        <f>FOFA!N155</f>
        <v>89720.96</v>
      </c>
      <c r="T155" s="51"/>
      <c r="U155" s="31">
        <f>FOFA!O155</f>
        <v>205897.90899999999</v>
      </c>
      <c r="V155" s="31">
        <f>FOFA!P155</f>
        <v>113852.745</v>
      </c>
      <c r="W155" s="51"/>
      <c r="X155" s="31">
        <f>FOFA!Q155</f>
        <v>5811</v>
      </c>
      <c r="Y155" s="31">
        <f>FOFA!R155</f>
        <v>608</v>
      </c>
      <c r="Z155" s="51"/>
      <c r="AA155" s="31">
        <f>FOFA!S155</f>
        <v>-1535</v>
      </c>
      <c r="AB155" s="31">
        <f>FOFA!T155</f>
        <v>-813</v>
      </c>
      <c r="AC155" s="51"/>
      <c r="AD155" s="44">
        <f>FOFA!U155</f>
        <v>28762</v>
      </c>
      <c r="AE155" s="44">
        <f>FOFA!V155</f>
        <v>0</v>
      </c>
      <c r="AF155" s="51"/>
      <c r="AG155" s="18">
        <f>FOFA!W155</f>
        <v>-11062</v>
      </c>
      <c r="AH155" s="18">
        <f>FOFA!X155</f>
        <v>47833</v>
      </c>
      <c r="AI155" s="48"/>
      <c r="AJ155" s="18">
        <f>C155+F155+I155+L155+O155++U155+X155+AA155+AD155+AG155+R155</f>
        <v>394408.632724</v>
      </c>
      <c r="AK155" s="18">
        <f>D155+G155+J155+M155+P155+V155+Y155+AB155+AE155+AH155+S155</f>
        <v>338420.739</v>
      </c>
    </row>
    <row r="156" spans="1:37" ht="10.5">
      <c r="A156" s="3"/>
      <c r="B156" s="25" t="s">
        <v>12</v>
      </c>
      <c r="C156" s="43">
        <f>FOFA!C156</f>
        <v>-705.358</v>
      </c>
      <c r="D156" s="43">
        <f>FOFA!D156</f>
        <v>-179.455</v>
      </c>
      <c r="E156" s="75"/>
      <c r="F156" s="43">
        <f>FOFA!E156</f>
        <v>1258.629</v>
      </c>
      <c r="G156" s="43">
        <f>FOFA!F156</f>
        <v>0</v>
      </c>
      <c r="H156" s="51"/>
      <c r="I156" s="31">
        <f>FOFA!G156</f>
        <v>-20.692</v>
      </c>
      <c r="J156" s="31">
        <f>FOFA!H156</f>
        <v>5</v>
      </c>
      <c r="K156" s="51"/>
      <c r="L156" s="31">
        <f>FOFA!I156</f>
        <v>-505.74600000000004</v>
      </c>
      <c r="M156" s="31">
        <f>FOFA!J156</f>
        <v>-66.881</v>
      </c>
      <c r="N156" s="51"/>
      <c r="O156" s="31">
        <f>FOFA!K156</f>
        <v>382.539</v>
      </c>
      <c r="P156" s="31">
        <f>FOFA!L156</f>
        <v>16145.191</v>
      </c>
      <c r="Q156" s="51"/>
      <c r="R156" s="31">
        <f>FOFA!M156</f>
        <v>2599</v>
      </c>
      <c r="S156" s="31">
        <f>FOFA!N156</f>
        <v>-14432</v>
      </c>
      <c r="T156" s="51"/>
      <c r="U156" s="31">
        <f>FOFA!O156</f>
        <v>0</v>
      </c>
      <c r="V156" s="31">
        <f>FOFA!P156</f>
        <v>-0.259</v>
      </c>
      <c r="W156" s="51"/>
      <c r="X156" s="31">
        <f>FOFA!Q156</f>
        <v>0</v>
      </c>
      <c r="Y156" s="31">
        <f>FOFA!R156</f>
        <v>0</v>
      </c>
      <c r="Z156" s="51"/>
      <c r="AA156" s="31">
        <f>FOFA!S156</f>
        <v>0</v>
      </c>
      <c r="AB156" s="31">
        <f>FOFA!T156</f>
        <v>0</v>
      </c>
      <c r="AC156" s="51"/>
      <c r="AD156" s="44">
        <f>FOFA!U156</f>
        <v>0</v>
      </c>
      <c r="AE156" s="44">
        <f>FOFA!V156</f>
        <v>0</v>
      </c>
      <c r="AF156" s="51"/>
      <c r="AG156" s="18">
        <f>FOFA!W156</f>
        <v>0</v>
      </c>
      <c r="AH156" s="18">
        <f>FOFA!X156</f>
        <v>0</v>
      </c>
      <c r="AI156" s="48"/>
      <c r="AJ156" s="18">
        <f>C156+F156+I156+L156+O156++U156+X156+AA156+AD156+AG156+R156</f>
        <v>3008.372</v>
      </c>
      <c r="AK156" s="18">
        <f>D156+G156+J156+M156+P156+V156+Y156+AB156+AE156+AH156+S156</f>
        <v>1471.5960000000014</v>
      </c>
    </row>
    <row r="157" spans="1:37" s="14" customFormat="1" ht="13.5" customHeight="1" thickBot="1">
      <c r="A157" s="13"/>
      <c r="B157" s="33" t="s">
        <v>10</v>
      </c>
      <c r="C157" s="34">
        <f aca="true" t="shared" si="22" ref="C157:AH157">C152+C126+C114+C89+C64+C10+C9+C140</f>
        <v>599291.040042</v>
      </c>
      <c r="D157" s="34">
        <f t="shared" si="22"/>
        <v>642487.0051829999</v>
      </c>
      <c r="E157" s="53"/>
      <c r="F157" s="34">
        <f t="shared" si="22"/>
        <v>853.9030000000021</v>
      </c>
      <c r="G157" s="34">
        <f t="shared" si="22"/>
        <v>1280.9895699999997</v>
      </c>
      <c r="H157" s="53"/>
      <c r="I157" s="34">
        <f t="shared" si="22"/>
        <v>12874.235999999999</v>
      </c>
      <c r="J157" s="34">
        <f t="shared" si="22"/>
        <v>18414.578619000004</v>
      </c>
      <c r="K157" s="53" t="s">
        <v>59</v>
      </c>
      <c r="L157" s="34">
        <f t="shared" si="22"/>
        <v>58882.274999999994</v>
      </c>
      <c r="M157" s="34">
        <f t="shared" si="22"/>
        <v>30135.236283999995</v>
      </c>
      <c r="N157" s="53"/>
      <c r="O157" s="34">
        <f t="shared" si="22"/>
        <v>359370.33</v>
      </c>
      <c r="P157" s="34">
        <f t="shared" si="22"/>
        <v>434450.258</v>
      </c>
      <c r="Q157" s="53"/>
      <c r="R157" s="31">
        <f>FOFA!M157</f>
        <v>627304.573903</v>
      </c>
      <c r="S157" s="31">
        <f>FOFA!N157</f>
        <v>264883.521277</v>
      </c>
      <c r="T157" s="53"/>
      <c r="U157" s="31">
        <f>FOFA!O157</f>
        <v>756500.876</v>
      </c>
      <c r="V157" s="31">
        <f>FOFA!P157</f>
        <v>372144.09299999994</v>
      </c>
      <c r="W157" s="53"/>
      <c r="X157" s="34">
        <f t="shared" si="22"/>
        <v>226461.555</v>
      </c>
      <c r="Y157" s="34">
        <f t="shared" si="22"/>
        <v>59136.065</v>
      </c>
      <c r="Z157" s="53"/>
      <c r="AA157" s="34">
        <f t="shared" si="22"/>
        <v>786925.78128</v>
      </c>
      <c r="AB157" s="34">
        <f t="shared" si="22"/>
        <v>337528.74289800005</v>
      </c>
      <c r="AC157" s="53"/>
      <c r="AD157" s="44">
        <f>FOFA!U157</f>
        <v>123829.129</v>
      </c>
      <c r="AE157" s="44">
        <f>FOFA!V157</f>
        <v>757292.273374</v>
      </c>
      <c r="AF157" s="53"/>
      <c r="AG157" s="34">
        <f t="shared" si="22"/>
        <v>33706</v>
      </c>
      <c r="AH157" s="34">
        <f t="shared" si="22"/>
        <v>748796</v>
      </c>
      <c r="AI157" s="52"/>
      <c r="AJ157" s="18">
        <f>C157+F157+I157+L157+O157++U157+X157+AA157+AD157+AG157+R157</f>
        <v>3585999.699225</v>
      </c>
      <c r="AK157" s="34">
        <f>AK152+AK126+AK114+AK89+AK64+AK10+AK9+AK140</f>
        <v>3666548.763205</v>
      </c>
    </row>
    <row r="158" spans="1:37" s="14" customFormat="1" ht="13.5" customHeight="1" thickBot="1">
      <c r="A158" s="13"/>
      <c r="B158" s="35" t="s">
        <v>4</v>
      </c>
      <c r="C158" s="120">
        <f>D157-C157</f>
        <v>43195.96514099988</v>
      </c>
      <c r="D158" s="121"/>
      <c r="E158" s="54"/>
      <c r="F158" s="120">
        <f>G157-F157</f>
        <v>427.08656999999766</v>
      </c>
      <c r="G158" s="121"/>
      <c r="H158" s="54"/>
      <c r="I158" s="120">
        <f>J157-I157</f>
        <v>5540.342619000005</v>
      </c>
      <c r="J158" s="121"/>
      <c r="K158" s="54"/>
      <c r="L158" s="120">
        <f>M157-L157</f>
        <v>-28747.038716</v>
      </c>
      <c r="M158" s="121"/>
      <c r="N158" s="54"/>
      <c r="O158" s="120">
        <f>P157-O157</f>
        <v>75079.92799999996</v>
      </c>
      <c r="P158" s="121"/>
      <c r="Q158" s="54"/>
      <c r="R158" s="120">
        <f>S157-R157</f>
        <v>-362421.05262599996</v>
      </c>
      <c r="S158" s="121"/>
      <c r="T158" s="54"/>
      <c r="U158" s="120">
        <f>V157-U157</f>
        <v>-384356.7830000001</v>
      </c>
      <c r="V158" s="121"/>
      <c r="W158" s="55"/>
      <c r="X158" s="124">
        <f>Y157-X157</f>
        <v>-167325.49</v>
      </c>
      <c r="Y158" s="125"/>
      <c r="Z158" s="56"/>
      <c r="AA158" s="124">
        <f>AB157-AA157</f>
        <v>-449397.03838199994</v>
      </c>
      <c r="AB158" s="125"/>
      <c r="AC158" s="56"/>
      <c r="AD158" s="124">
        <f>AE157-AD157</f>
        <v>633463.144374</v>
      </c>
      <c r="AE158" s="125"/>
      <c r="AF158" s="55"/>
      <c r="AG158" s="120">
        <f>AH157-AG157</f>
        <v>715090</v>
      </c>
      <c r="AH158" s="121"/>
      <c r="AI158" s="54"/>
      <c r="AJ158" s="122">
        <f>AK157-AJ157</f>
        <v>80549.0639800001</v>
      </c>
      <c r="AK158" s="123"/>
    </row>
    <row r="159" spans="2:11" ht="13.5" customHeight="1">
      <c r="B159" s="3"/>
      <c r="C159" s="36"/>
      <c r="D159" s="36"/>
      <c r="E159" s="39"/>
      <c r="F159" s="37"/>
      <c r="G159" s="37"/>
      <c r="H159" s="37"/>
      <c r="I159" s="37"/>
      <c r="J159" s="37"/>
      <c r="K159" s="37"/>
    </row>
    <row r="160" spans="2:11" ht="13.5" customHeight="1">
      <c r="B160" s="3"/>
      <c r="D160" s="3"/>
      <c r="E160" s="3"/>
      <c r="F160" s="3"/>
      <c r="G160" s="3"/>
      <c r="H160" s="3"/>
      <c r="I160" s="3"/>
      <c r="J160" s="3"/>
      <c r="K160" s="3"/>
    </row>
    <row r="161" ht="13.5" customHeight="1">
      <c r="B161" s="3"/>
    </row>
    <row r="162" ht="13.5" customHeight="1">
      <c r="B162" s="3"/>
    </row>
    <row r="163" ht="13.5" customHeight="1">
      <c r="B163" s="3"/>
    </row>
    <row r="164" ht="13.5" customHeight="1">
      <c r="B164" s="3"/>
    </row>
    <row r="165" ht="13.5" customHeight="1">
      <c r="B165" s="3"/>
    </row>
    <row r="166" ht="13.5" customHeight="1">
      <c r="B166" s="3"/>
    </row>
    <row r="167" ht="13.5" customHeight="1">
      <c r="B167" s="3"/>
    </row>
    <row r="168" ht="13.5" customHeight="1">
      <c r="B168" s="3"/>
    </row>
    <row r="169" ht="13.5" customHeight="1">
      <c r="B169" s="3"/>
    </row>
    <row r="170" ht="13.5" customHeight="1">
      <c r="B170" s="3"/>
    </row>
    <row r="171" ht="13.5" customHeight="1">
      <c r="B171" s="3"/>
    </row>
    <row r="172" ht="13.5" customHeight="1">
      <c r="B172" s="3"/>
    </row>
    <row r="173" ht="13.5" customHeight="1">
      <c r="B173" s="3"/>
    </row>
    <row r="174" ht="13.5" customHeight="1">
      <c r="B174" s="3"/>
    </row>
    <row r="175" ht="13.5" customHeight="1">
      <c r="B175" s="3"/>
    </row>
    <row r="176" ht="13.5" customHeight="1">
      <c r="B176" s="3"/>
    </row>
    <row r="177" ht="13.5" customHeight="1">
      <c r="B177" s="3"/>
    </row>
    <row r="178" ht="13.5" customHeight="1">
      <c r="B178" s="3"/>
    </row>
    <row r="179" ht="13.5" customHeight="1">
      <c r="B179" s="3"/>
    </row>
    <row r="180" ht="13.5" customHeight="1">
      <c r="B180" s="3"/>
    </row>
    <row r="181" ht="13.5" customHeight="1">
      <c r="B181" s="3"/>
    </row>
    <row r="182" ht="13.5" customHeight="1">
      <c r="B182" s="3"/>
    </row>
    <row r="183" ht="13.5" customHeight="1">
      <c r="B183" s="3"/>
    </row>
    <row r="184" ht="13.5" customHeight="1">
      <c r="B184" s="3"/>
    </row>
    <row r="185" ht="13.5" customHeight="1">
      <c r="B185" s="3"/>
    </row>
    <row r="186" ht="13.5" customHeight="1">
      <c r="B186" s="3"/>
    </row>
    <row r="187" ht="13.5" customHeight="1">
      <c r="B187" s="3"/>
    </row>
    <row r="188" ht="13.5" customHeight="1">
      <c r="B188" s="3"/>
    </row>
    <row r="189" ht="13.5" customHeight="1">
      <c r="B189" s="3"/>
    </row>
    <row r="190" ht="13.5" customHeight="1">
      <c r="B190" s="3"/>
    </row>
    <row r="191" ht="13.5" customHeight="1">
      <c r="B191" s="3"/>
    </row>
    <row r="192" ht="13.5" customHeight="1">
      <c r="B192" s="3"/>
    </row>
    <row r="193" ht="13.5" customHeight="1">
      <c r="B193" s="3"/>
    </row>
    <row r="194" ht="13.5" customHeight="1">
      <c r="B194" s="3"/>
    </row>
    <row r="195" ht="13.5" customHeight="1">
      <c r="B195" s="3"/>
    </row>
    <row r="196" ht="13.5" customHeight="1">
      <c r="B196" s="3"/>
    </row>
    <row r="197" ht="13.5" customHeight="1">
      <c r="B197" s="3"/>
    </row>
    <row r="198" ht="13.5" customHeight="1">
      <c r="B198" s="3"/>
    </row>
    <row r="199" ht="13.5" customHeight="1">
      <c r="B199" s="3"/>
    </row>
    <row r="200" ht="13.5" customHeight="1">
      <c r="B200" s="3"/>
    </row>
    <row r="201" ht="13.5" customHeight="1">
      <c r="B201" s="3"/>
    </row>
    <row r="202" ht="13.5" customHeight="1">
      <c r="B202" s="3"/>
    </row>
    <row r="203" ht="13.5" customHeight="1">
      <c r="B203" s="3"/>
    </row>
    <row r="204" ht="13.5" customHeight="1">
      <c r="B204" s="3"/>
    </row>
    <row r="205" ht="13.5" customHeight="1">
      <c r="B205" s="3"/>
    </row>
    <row r="206" ht="13.5" customHeight="1">
      <c r="B206" s="3"/>
    </row>
    <row r="207" ht="13.5" customHeight="1">
      <c r="B207" s="3"/>
    </row>
    <row r="208" ht="13.5" customHeight="1">
      <c r="B208" s="3"/>
    </row>
    <row r="209" ht="13.5" customHeight="1">
      <c r="B209" s="3"/>
    </row>
    <row r="210" ht="13.5" customHeight="1">
      <c r="B210" s="3"/>
    </row>
    <row r="211" ht="13.5" customHeight="1">
      <c r="B211" s="3"/>
    </row>
    <row r="212" ht="13.5" customHeight="1">
      <c r="B212" s="3"/>
    </row>
    <row r="213" ht="13.5" customHeight="1">
      <c r="B213" s="3"/>
    </row>
    <row r="214" ht="13.5" customHeight="1">
      <c r="B214" s="3"/>
    </row>
    <row r="215" ht="13.5" customHeight="1">
      <c r="B215" s="3"/>
    </row>
    <row r="216" ht="13.5" customHeight="1">
      <c r="B216" s="3"/>
    </row>
    <row r="217" ht="13.5" customHeight="1">
      <c r="B217" s="3"/>
    </row>
    <row r="218" ht="13.5" customHeight="1">
      <c r="B218" s="3"/>
    </row>
    <row r="219" ht="13.5" customHeight="1">
      <c r="B219" s="3"/>
    </row>
    <row r="220" ht="13.5" customHeight="1">
      <c r="B220" s="3"/>
    </row>
    <row r="221" ht="13.5" customHeight="1">
      <c r="B221" s="3"/>
    </row>
    <row r="222" ht="13.5" customHeight="1">
      <c r="B222" s="3"/>
    </row>
    <row r="223" ht="13.5" customHeight="1">
      <c r="B223" s="3"/>
    </row>
    <row r="224" ht="13.5" customHeight="1">
      <c r="B224" s="3"/>
    </row>
    <row r="225" ht="13.5" customHeight="1">
      <c r="B225" s="3"/>
    </row>
    <row r="226" ht="13.5" customHeight="1">
      <c r="B226" s="3"/>
    </row>
    <row r="227" ht="13.5" customHeight="1">
      <c r="B227" s="3"/>
    </row>
    <row r="231" ht="13.5" customHeight="1">
      <c r="B231" s="3"/>
    </row>
    <row r="232" ht="13.5" customHeight="1">
      <c r="B232" s="3"/>
    </row>
    <row r="233" ht="13.5" customHeight="1">
      <c r="B233" s="3"/>
    </row>
    <row r="234" ht="13.5" customHeight="1">
      <c r="B234" s="3"/>
    </row>
    <row r="235" ht="13.5" customHeight="1">
      <c r="B235" s="3"/>
    </row>
    <row r="236" ht="13.5" customHeight="1">
      <c r="B236" s="3"/>
    </row>
    <row r="237" ht="13.5" customHeight="1">
      <c r="B237" s="3"/>
    </row>
    <row r="238" ht="13.5" customHeight="1">
      <c r="B238" s="3"/>
    </row>
  </sheetData>
  <sheetProtection/>
  <mergeCells count="36">
    <mergeCell ref="AJ6:AK6"/>
    <mergeCell ref="U6:V6"/>
    <mergeCell ref="X6:Y6"/>
    <mergeCell ref="AA6:AB6"/>
    <mergeCell ref="AD6:AE6"/>
    <mergeCell ref="C6:D6"/>
    <mergeCell ref="F6:G6"/>
    <mergeCell ref="I6:J6"/>
    <mergeCell ref="L6:M6"/>
    <mergeCell ref="AG6:AH6"/>
    <mergeCell ref="O6:P6"/>
    <mergeCell ref="R6:S6"/>
    <mergeCell ref="C158:D158"/>
    <mergeCell ref="F158:G158"/>
    <mergeCell ref="I158:J158"/>
    <mergeCell ref="L158:M158"/>
    <mergeCell ref="C7:D7"/>
    <mergeCell ref="F7:G7"/>
    <mergeCell ref="I7:J7"/>
    <mergeCell ref="L7:M7"/>
    <mergeCell ref="AG7:AH7"/>
    <mergeCell ref="AJ7:AK7"/>
    <mergeCell ref="O158:P158"/>
    <mergeCell ref="R158:S158"/>
    <mergeCell ref="AG158:AH158"/>
    <mergeCell ref="AJ158:AK158"/>
    <mergeCell ref="U158:V158"/>
    <mergeCell ref="X158:Y158"/>
    <mergeCell ref="AA158:AB158"/>
    <mergeCell ref="AD158:AE158"/>
    <mergeCell ref="AA7:AB7"/>
    <mergeCell ref="AD7:AE7"/>
    <mergeCell ref="U7:V7"/>
    <mergeCell ref="X7:Y7"/>
    <mergeCell ref="O7:P7"/>
    <mergeCell ref="R7:S7"/>
  </mergeCells>
  <printOptions/>
  <pageMargins left="0.35" right="0.17" top="0.76" bottom="0.76" header="0.55" footer="0.55"/>
  <pageSetup horizontalDpi="600" verticalDpi="600" orientation="landscape" paperSize="9" scale="58" r:id="rId1"/>
  <rowBreaks count="2" manualBreakCount="2">
    <brk id="58" max="29" man="1"/>
    <brk id="10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naeem</dc:creator>
  <cp:keywords/>
  <dc:description/>
  <cp:lastModifiedBy>basit8895</cp:lastModifiedBy>
  <cp:lastPrinted>2010-05-27T04:49:38Z</cp:lastPrinted>
  <dcterms:created xsi:type="dcterms:W3CDTF">1996-10-14T23:33:28Z</dcterms:created>
  <dcterms:modified xsi:type="dcterms:W3CDTF">2010-11-11T06:11:25Z</dcterms:modified>
  <cp:category/>
  <cp:version/>
  <cp:contentType/>
  <cp:contentStatus/>
</cp:coreProperties>
</file>