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315" tabRatio="682" activeTab="3"/>
  </bookViews>
  <sheets>
    <sheet name="consolidate" sheetId="1" r:id="rId1"/>
    <sheet name="US$" sheetId="2" r:id="rId2"/>
    <sheet name="GBP" sheetId="3" r:id="rId3"/>
    <sheet name="EURO" sheetId="4" r:id="rId4"/>
  </sheets>
  <definedNames/>
  <calcPr fullCalcOnLoad="1"/>
</workbook>
</file>

<file path=xl/sharedStrings.xml><?xml version="1.0" encoding="utf-8"?>
<sst xmlns="http://schemas.openxmlformats.org/spreadsheetml/2006/main" count="645" uniqueCount="283">
  <si>
    <t>SURRENDER OF UNCLAIMED FCY DEPOSITS NOT OPERATED FOR 10 YEARS OR MORE AS OF 30-12-2006</t>
  </si>
  <si>
    <t>S.No:</t>
  </si>
  <si>
    <t>Branch Name</t>
  </si>
  <si>
    <t>A/c No:</t>
  </si>
  <si>
    <t>Client Name</t>
  </si>
  <si>
    <t>FCY</t>
  </si>
  <si>
    <t>USD</t>
  </si>
  <si>
    <t>GBP</t>
  </si>
  <si>
    <t>EURO</t>
  </si>
  <si>
    <t>Rate</t>
  </si>
  <si>
    <t>D.C.Bahawalpur</t>
  </si>
  <si>
    <t>Atta Muhammad</t>
  </si>
  <si>
    <t>PKR</t>
  </si>
  <si>
    <t>Fc -142</t>
  </si>
  <si>
    <t>Fc -103</t>
  </si>
  <si>
    <t>Fc -129</t>
  </si>
  <si>
    <t>Qaiser Iftikhar</t>
  </si>
  <si>
    <t>Fc -186</t>
  </si>
  <si>
    <t>Sultan Javed</t>
  </si>
  <si>
    <t>Fc -225</t>
  </si>
  <si>
    <t>Munawer Samina</t>
  </si>
  <si>
    <t>Fc -242</t>
  </si>
  <si>
    <t>Shahnaz Bano</t>
  </si>
  <si>
    <t>Fc -250</t>
  </si>
  <si>
    <t>Saif-ur-Rehman</t>
  </si>
  <si>
    <t>Fc -271</t>
  </si>
  <si>
    <t>Saeed-ur-Rehman</t>
  </si>
  <si>
    <t>Fc -277</t>
  </si>
  <si>
    <t>Malik Ahmed Nawaz</t>
  </si>
  <si>
    <t>Fc -342</t>
  </si>
  <si>
    <t>Tahira Wasem Qureshi</t>
  </si>
  <si>
    <t>Fc -390</t>
  </si>
  <si>
    <t>Salma Shahzad</t>
  </si>
  <si>
    <t>Fc -595</t>
  </si>
  <si>
    <t>Waqar Aziz Chaudhary</t>
  </si>
  <si>
    <t>Fc -720</t>
  </si>
  <si>
    <t>Jamil Khan</t>
  </si>
  <si>
    <t>Fcp -24</t>
  </si>
  <si>
    <t>M.Naveed</t>
  </si>
  <si>
    <t>Fcp -64</t>
  </si>
  <si>
    <t xml:space="preserve">Branch </t>
  </si>
  <si>
    <t>Code</t>
  </si>
  <si>
    <t xml:space="preserve">Aminpur Bazar </t>
  </si>
  <si>
    <t>Faisalabad</t>
  </si>
  <si>
    <t>Balance</t>
  </si>
  <si>
    <t>Faisalabad Region</t>
  </si>
  <si>
    <t>010162-9</t>
  </si>
  <si>
    <t>M.Haneef</t>
  </si>
  <si>
    <t>010165-6</t>
  </si>
  <si>
    <t>S.Razzaq</t>
  </si>
  <si>
    <t>010242-3</t>
  </si>
  <si>
    <t>Khushi Muhammad</t>
  </si>
  <si>
    <t>010253-9</t>
  </si>
  <si>
    <t>S.Z. Abbas</t>
  </si>
  <si>
    <t>010264-6</t>
  </si>
  <si>
    <t>A.Hafeez</t>
  </si>
  <si>
    <t>010268-2</t>
  </si>
  <si>
    <t>A.Nasir</t>
  </si>
  <si>
    <t>010302-2</t>
  </si>
  <si>
    <t>G.Sabteen</t>
  </si>
  <si>
    <t>010349-5</t>
  </si>
  <si>
    <t>Fehma Arab</t>
  </si>
  <si>
    <t>010364-5</t>
  </si>
  <si>
    <t>M.Ikthiar Akhtar</t>
  </si>
  <si>
    <t>010402-9</t>
  </si>
  <si>
    <t>A.Rashid Asi</t>
  </si>
  <si>
    <t>010441-2</t>
  </si>
  <si>
    <t>Nisar Ahmed</t>
  </si>
  <si>
    <t>010453-7</t>
  </si>
  <si>
    <t>010454-6</t>
  </si>
  <si>
    <t>Sajjad Anwar</t>
  </si>
  <si>
    <t>010498-4</t>
  </si>
  <si>
    <t>M.Asif</t>
  </si>
  <si>
    <t>010530-4</t>
  </si>
  <si>
    <t>Noor Hussain</t>
  </si>
  <si>
    <t>010547-5</t>
  </si>
  <si>
    <t>Atta-ur-Rehman</t>
  </si>
  <si>
    <t>010548-4</t>
  </si>
  <si>
    <t>M.Naeem</t>
  </si>
  <si>
    <t>010574-1</t>
  </si>
  <si>
    <t>M.Sajid</t>
  </si>
  <si>
    <t>010649-2</t>
  </si>
  <si>
    <t>M.Shafiq &amp; Zahida</t>
  </si>
  <si>
    <t>150009-9</t>
  </si>
  <si>
    <t>Nazar Ahmed</t>
  </si>
  <si>
    <t>150015-1</t>
  </si>
  <si>
    <t>Irfan Majid</t>
  </si>
  <si>
    <t>150016-0</t>
  </si>
  <si>
    <t>Irfan Majid &amp; Misbah Majid</t>
  </si>
  <si>
    <t>020130-7</t>
  </si>
  <si>
    <t>Tufail Ahmed</t>
  </si>
  <si>
    <t>020163-7</t>
  </si>
  <si>
    <t>Haroon Ahmed</t>
  </si>
  <si>
    <t>020189-7</t>
  </si>
  <si>
    <t>Amir Ali</t>
  </si>
  <si>
    <t>020294-9</t>
  </si>
  <si>
    <t>Habib Ullah</t>
  </si>
  <si>
    <t>020310-9</t>
  </si>
  <si>
    <t>Abdul Ghafoor</t>
  </si>
  <si>
    <t>020422-4</t>
  </si>
  <si>
    <t>Zeshan Sagar</t>
  </si>
  <si>
    <t>020448-4</t>
  </si>
  <si>
    <t>Ghulam Muhammad &amp; Azmat Parveen</t>
  </si>
  <si>
    <t>020499-2</t>
  </si>
  <si>
    <t xml:space="preserve">M.Shafiq </t>
  </si>
  <si>
    <t>020616-0</t>
  </si>
  <si>
    <t>250010-4</t>
  </si>
  <si>
    <t>Five Star Enterprises</t>
  </si>
  <si>
    <t>250025-7</t>
  </si>
  <si>
    <t>040131-4</t>
  </si>
  <si>
    <t>Abdul Majeed</t>
  </si>
  <si>
    <t>040167-1</t>
  </si>
  <si>
    <t>Abdul Khaliq</t>
  </si>
  <si>
    <t>040300-9</t>
  </si>
  <si>
    <t>Sardar Muhammad &amp;  Shamim Akhtar</t>
  </si>
  <si>
    <t>450023-5</t>
  </si>
  <si>
    <t>Muhammad Shahid</t>
  </si>
  <si>
    <t>450033-3</t>
  </si>
  <si>
    <t>Abdul Hayee</t>
  </si>
  <si>
    <t>450036-0</t>
  </si>
  <si>
    <t>Railway Road Gujrat</t>
  </si>
  <si>
    <t>Gujrat Region</t>
  </si>
  <si>
    <t>Model Br Gulberg</t>
  </si>
  <si>
    <t>Lahore</t>
  </si>
  <si>
    <t>Islamic Society of Statistical Sciences</t>
  </si>
  <si>
    <t>Abdul Majid S/o Alah Ditta</t>
  </si>
  <si>
    <t>Najam International (Pvt)Ltd</t>
  </si>
  <si>
    <t>Main Br Mirpur(A.K)</t>
  </si>
  <si>
    <t>250017-6</t>
  </si>
  <si>
    <t>M.Iftikhar</t>
  </si>
  <si>
    <t>250020-1</t>
  </si>
  <si>
    <t>M.Akram</t>
  </si>
  <si>
    <t>250023-8</t>
  </si>
  <si>
    <t>Arshad Mehmood</t>
  </si>
  <si>
    <t>250029-2</t>
  </si>
  <si>
    <t>Arshad Barkhi</t>
  </si>
  <si>
    <t>250062-0</t>
  </si>
  <si>
    <t>M.Nazir</t>
  </si>
  <si>
    <t>250026-5</t>
  </si>
  <si>
    <t>M.Arif</t>
  </si>
  <si>
    <t>250030-9</t>
  </si>
  <si>
    <t>M.Ismail &amp; Sikandar Hayat</t>
  </si>
  <si>
    <t>250049-8</t>
  </si>
  <si>
    <t>Fazal Hussain</t>
  </si>
  <si>
    <t>250055-9</t>
  </si>
  <si>
    <t>M.Aslam</t>
  </si>
  <si>
    <t>250021-0</t>
  </si>
  <si>
    <t>Allah Ditta</t>
  </si>
  <si>
    <t>250013-1</t>
  </si>
  <si>
    <t>M.Rafique</t>
  </si>
  <si>
    <t>250081-7</t>
  </si>
  <si>
    <t>M.Akbar &amp; Ali Asghar</t>
  </si>
  <si>
    <t>250432-3</t>
  </si>
  <si>
    <t>M.Saleem</t>
  </si>
  <si>
    <t>250006-9</t>
  </si>
  <si>
    <t>250011-2</t>
  </si>
  <si>
    <t>M.Amin Chughtai</t>
  </si>
  <si>
    <t>150103-3</t>
  </si>
  <si>
    <t>Aftab Ahmed</t>
  </si>
  <si>
    <t>150132-8</t>
  </si>
  <si>
    <t>M.Shakeel</t>
  </si>
  <si>
    <t>150087-3</t>
  </si>
  <si>
    <t>Sadaqat Ali Shah</t>
  </si>
  <si>
    <t>150089-1</t>
  </si>
  <si>
    <t>Abdul Razzaq</t>
  </si>
  <si>
    <t>150027-6</t>
  </si>
  <si>
    <t>M.Farooq</t>
  </si>
  <si>
    <t>150096-2</t>
  </si>
  <si>
    <t>Iftikhar Ahmed &amp; Nasrin Parveen &amp; Mehreen</t>
  </si>
  <si>
    <t>150098-0</t>
  </si>
  <si>
    <t>Farzana Tariq</t>
  </si>
  <si>
    <t>150012-3</t>
  </si>
  <si>
    <t>M.Rashid &amp; Tariq Mehmood</t>
  </si>
  <si>
    <t>150014-1</t>
  </si>
  <si>
    <t>Khalid Mehmood &amp; Sabiha Yousaf</t>
  </si>
  <si>
    <t>150082-8</t>
  </si>
  <si>
    <t>M.Munir</t>
  </si>
  <si>
    <t>150017-8</t>
  </si>
  <si>
    <t>M.Saeed</t>
  </si>
  <si>
    <t>150071-1</t>
  </si>
  <si>
    <t>Athar Abbad</t>
  </si>
  <si>
    <t>150092-6</t>
  </si>
  <si>
    <t>M.Iqbal</t>
  </si>
  <si>
    <t>150116-8</t>
  </si>
  <si>
    <t>M.Afzal</t>
  </si>
  <si>
    <t>M.Ahmed</t>
  </si>
  <si>
    <t>M.Aslam &amp; Akbar Ali Ch.</t>
  </si>
  <si>
    <t xml:space="preserve">M.Ilyas </t>
  </si>
  <si>
    <t>Liaqat Ali Zaki</t>
  </si>
  <si>
    <t>Raja / Khawar Zaman</t>
  </si>
  <si>
    <t>Khurshid Ahmed</t>
  </si>
  <si>
    <t>M.Hussain</t>
  </si>
  <si>
    <t>Safdar Hussain</t>
  </si>
  <si>
    <t>Ch.Allah Ditta</t>
  </si>
  <si>
    <t>Mian M. Amjad</t>
  </si>
  <si>
    <t>M.Anwar Sajjad</t>
  </si>
  <si>
    <t>Mirza M.Khan</t>
  </si>
  <si>
    <t>Zia Ullah Ch</t>
  </si>
  <si>
    <t>Zeshan Ali</t>
  </si>
  <si>
    <t>M.Hayat</t>
  </si>
  <si>
    <t>Tariq Mahmood</t>
  </si>
  <si>
    <t>Javed Iqbal</t>
  </si>
  <si>
    <t>Imtiaz Qadir Wain</t>
  </si>
  <si>
    <t>Arshad Mahmood &amp; Tariq Javaid</t>
  </si>
  <si>
    <t>Shafqat Jawaid</t>
  </si>
  <si>
    <t>Faisal Masood &amp; Uzma Saeed</t>
  </si>
  <si>
    <t>Bank Square Mingora</t>
  </si>
  <si>
    <t>Fazil Malik</t>
  </si>
  <si>
    <t>Badshah Zada</t>
  </si>
  <si>
    <t>Haroon Rashid</t>
  </si>
  <si>
    <t>Hafiz M.Din</t>
  </si>
  <si>
    <t>Haider Ali</t>
  </si>
  <si>
    <t>Ghafoor Rehman</t>
  </si>
  <si>
    <t>Shahabuddin</t>
  </si>
  <si>
    <t>Nizamuddin</t>
  </si>
  <si>
    <t>M.Pervez</t>
  </si>
  <si>
    <t>Nowsherawan</t>
  </si>
  <si>
    <t>Fazal Haleem</t>
  </si>
  <si>
    <t>M.Sher Ali Khan</t>
  </si>
  <si>
    <t>Shah Dawran</t>
  </si>
  <si>
    <t>Abdul Zada</t>
  </si>
  <si>
    <t>Ghulam Hussain</t>
  </si>
  <si>
    <t>Habibullah</t>
  </si>
  <si>
    <t>Abdul Sattar</t>
  </si>
  <si>
    <t>Izat Rehaman</t>
  </si>
  <si>
    <t>Syed Abdul Qayum</t>
  </si>
  <si>
    <t>Lahore East Region</t>
  </si>
  <si>
    <t>Mirpur (A.K) Region</t>
  </si>
  <si>
    <t>Mardan Region</t>
  </si>
  <si>
    <t>Mrs.Samila Ali Riza</t>
  </si>
  <si>
    <t>Bashir Ahmad</t>
  </si>
  <si>
    <t>M.Ishfaq Ahmad &amp; Mussarat Yasmin</t>
  </si>
  <si>
    <t>Dr.Hasan M.Hashmi &amp; Mrs.Rizwan Hashmi</t>
  </si>
  <si>
    <t>Shaikh M.Siddique</t>
  </si>
  <si>
    <t>SUB TOTAL</t>
  </si>
  <si>
    <t>G . TOTAL</t>
  </si>
  <si>
    <t>NATIONAL BANK OF PAKISTAN</t>
  </si>
  <si>
    <t>TREASURY SETTLEMENT WING</t>
  </si>
  <si>
    <t>Main Branch Lahore</t>
  </si>
  <si>
    <t>Lahore Central Region</t>
  </si>
  <si>
    <t>22-20-7</t>
  </si>
  <si>
    <t>22-39-6</t>
  </si>
  <si>
    <t>Mushtaq Ahmed Bhatti</t>
  </si>
  <si>
    <t>Foot Care (Pvt) Ltd</t>
  </si>
  <si>
    <t>123/85 or 110005-4</t>
  </si>
  <si>
    <t>Chafik Azadar &amp; Pejman Issa</t>
  </si>
  <si>
    <t>105066-1</t>
  </si>
  <si>
    <t>S.Sabir Ali Jaffery</t>
  </si>
  <si>
    <t>Abdus Salam Chowdhury Co M.Umer</t>
  </si>
  <si>
    <t>102/82 or 110052-6</t>
  </si>
  <si>
    <t>Syed M.Mansoor Alam</t>
  </si>
  <si>
    <t>161/91 or 110053-5</t>
  </si>
  <si>
    <t>Mrs.Iqbal Batool W/o Her Bahadur</t>
  </si>
  <si>
    <t>162/91 or 110054-4</t>
  </si>
  <si>
    <t>Mrs Saghira Rafi w/o M.Abdul Rafi</t>
  </si>
  <si>
    <t>164/91 or 110058-0</t>
  </si>
  <si>
    <t>Khawar Rafi Qureshey</t>
  </si>
  <si>
    <t>165/91 or 110059-9</t>
  </si>
  <si>
    <t>Muhammad Iqbal</t>
  </si>
  <si>
    <t>110066-0</t>
  </si>
  <si>
    <t>M/s.EDGRO (Pvt) Ltd</t>
  </si>
  <si>
    <t>110067-9</t>
  </si>
  <si>
    <t>M/s.Pioneer Cement Ltd</t>
  </si>
  <si>
    <t>110087-5</t>
  </si>
  <si>
    <t>786 - Export - Import Company</t>
  </si>
  <si>
    <t>110072-2</t>
  </si>
  <si>
    <t>Shireen Jumani</t>
  </si>
  <si>
    <t>110084-8</t>
  </si>
  <si>
    <t>Ch.Zia Ur Rehman</t>
  </si>
  <si>
    <t>110089-3</t>
  </si>
  <si>
    <t>M/s.Anoud Textile Mills Ltd</t>
  </si>
  <si>
    <t>110095-5</t>
  </si>
  <si>
    <t>Tarik Rashid s/o Aftab Rashid</t>
  </si>
  <si>
    <t>110107-1</t>
  </si>
  <si>
    <t>Mr.Pervaiz Ahmed c/o De.Ikramul Haq</t>
  </si>
  <si>
    <t>110120-4</t>
  </si>
  <si>
    <t>M/s.The Khans</t>
  </si>
  <si>
    <t>152/89 or 110043-8</t>
  </si>
  <si>
    <t>Main Branch Karachi Karachi South Region</t>
  </si>
  <si>
    <t>002</t>
  </si>
  <si>
    <t>Bahawalpur Region</t>
  </si>
  <si>
    <t>US DOLLAR</t>
  </si>
  <si>
    <t>Model Br Gulberg Lahore , Lahore East Region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</si>
</sst>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"/>
    <numFmt numFmtId="176" formatCode="0.000"/>
    <numFmt numFmtId="177" formatCode="_(* #,##0.000_);_(* \(#,##0.000\);_(* &quot;-&quot;??_);_(@_)"/>
    <numFmt numFmtId="178" formatCode="_(* #,##0.0000_);_(* \(#,##0.0000\);_(* &quot;-&quot;??_);_(@_)"/>
    <numFmt numFmtId="179" formatCode="0.0000000"/>
    <numFmt numFmtId="180" formatCode="_(* #,##0.0_);_(* \(#,##0.0\);_(* &quot;-&quot;??_);_(@_)"/>
    <numFmt numFmtId="181" formatCode="_(* #,##0_);_(* \(#,##0\);_(* &quot;-&quot;??_);_(@_)"/>
    <numFmt numFmtId="182" formatCode="_(* #,##0.0_);_(* \(#,##0.0\);_(* &quot;-&quot;?_);_(@_)"/>
    <numFmt numFmtId="183" formatCode="_-* #,##0.0_-;\-* #,##0.0_-;_-* &quot;-&quot;?_-;_-@_-"/>
    <numFmt numFmtId="184" formatCode="_(* #,##0.000000_);_(* \(#,##0.000000\);_(* &quot;-&quot;??????_);_(@_)"/>
    <numFmt numFmtId="185" formatCode="_(* #,##0.00000_);_(* \(#,##0.00000\);_(* &quot;-&quot;?????_);_(@_)"/>
  </numFmts>
  <fonts count="11"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10"/>
      <name val="Arial"/>
      <family val="0"/>
    </font>
    <font>
      <b/>
      <sz val="12"/>
      <name val="Book Antiqua"/>
      <family val="1"/>
    </font>
    <font>
      <b/>
      <sz val="12"/>
      <name val="Arial"/>
      <family val="0"/>
    </font>
    <font>
      <b/>
      <u val="single"/>
      <sz val="10"/>
      <name val="Arial"/>
      <family val="0"/>
    </font>
    <font>
      <b/>
      <u val="single"/>
      <sz val="10"/>
      <name val="Book Antiqua"/>
      <family val="1"/>
    </font>
    <font>
      <b/>
      <sz val="14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74" fontId="1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2" fontId="2" fillId="0" borderId="0" xfId="0" applyNumberFormat="1" applyFont="1" applyAlignment="1">
      <alignment/>
    </xf>
    <xf numFmtId="2" fontId="1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43" fontId="4" fillId="0" borderId="3" xfId="15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74" fontId="4" fillId="2" borderId="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174" fontId="4" fillId="2" borderId="2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73" fontId="1" fillId="0" borderId="2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43" fontId="4" fillId="2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43" fontId="4" fillId="2" borderId="0" xfId="15" applyNumberFormat="1" applyFont="1" applyFill="1" applyBorder="1" applyAlignment="1">
      <alignment/>
    </xf>
    <xf numFmtId="180" fontId="4" fillId="2" borderId="0" xfId="15" applyNumberFormat="1" applyFont="1" applyFill="1" applyBorder="1" applyAlignment="1">
      <alignment/>
    </xf>
    <xf numFmtId="181" fontId="4" fillId="2" borderId="0" xfId="15" applyNumberFormat="1" applyFont="1" applyFill="1" applyBorder="1" applyAlignment="1">
      <alignment/>
    </xf>
    <xf numFmtId="43" fontId="1" fillId="0" borderId="0" xfId="15" applyFont="1" applyAlignment="1">
      <alignment/>
    </xf>
    <xf numFmtId="43" fontId="1" fillId="0" borderId="2" xfId="15" applyFont="1" applyBorder="1" applyAlignment="1">
      <alignment/>
    </xf>
    <xf numFmtId="43" fontId="1" fillId="0" borderId="0" xfId="15" applyFont="1" applyBorder="1" applyAlignment="1">
      <alignment/>
    </xf>
    <xf numFmtId="181" fontId="1" fillId="0" borderId="0" xfId="15" applyNumberFormat="1" applyFont="1" applyAlignment="1">
      <alignment/>
    </xf>
    <xf numFmtId="181" fontId="1" fillId="0" borderId="2" xfId="15" applyNumberFormat="1" applyFont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81" fontId="1" fillId="0" borderId="0" xfId="15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181" fontId="1" fillId="0" borderId="0" xfId="15" applyNumberFormat="1" applyFont="1" applyAlignment="1">
      <alignment horizontal="right" vertical="center"/>
    </xf>
    <xf numFmtId="181" fontId="1" fillId="0" borderId="0" xfId="15" applyNumberFormat="1" applyFont="1" applyAlignment="1">
      <alignment horizontal="right"/>
    </xf>
    <xf numFmtId="0" fontId="1" fillId="0" borderId="0" xfId="0" applyFont="1" applyAlignment="1">
      <alignment vertical="center"/>
    </xf>
    <xf numFmtId="174" fontId="1" fillId="0" borderId="0" xfId="0" applyNumberFormat="1" applyFont="1" applyAlignment="1">
      <alignment/>
    </xf>
    <xf numFmtId="43" fontId="1" fillId="0" borderId="0" xfId="15" applyFont="1" applyAlignment="1">
      <alignment horizontal="center" vertical="center"/>
    </xf>
    <xf numFmtId="43" fontId="4" fillId="0" borderId="2" xfId="15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174" fontId="1" fillId="0" borderId="0" xfId="0" applyNumberFormat="1" applyFont="1" applyAlignment="1">
      <alignment horizontal="right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4" fillId="2" borderId="6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174" fontId="1" fillId="0" borderId="0" xfId="0" applyNumberFormat="1" applyFont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/>
    </xf>
    <xf numFmtId="181" fontId="1" fillId="0" borderId="7" xfId="15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 quotePrefix="1">
      <alignment horizontal="center" vertical="center"/>
    </xf>
    <xf numFmtId="43" fontId="1" fillId="0" borderId="0" xfId="15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181" fontId="1" fillId="0" borderId="2" xfId="15" applyNumberFormat="1" applyFont="1" applyBorder="1" applyAlignment="1">
      <alignment horizontal="right" vertical="center"/>
    </xf>
    <xf numFmtId="174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vertical="center" wrapText="1"/>
    </xf>
    <xf numFmtId="43" fontId="1" fillId="2" borderId="0" xfId="15" applyFont="1" applyFill="1" applyBorder="1" applyAlignment="1">
      <alignment/>
    </xf>
    <xf numFmtId="174" fontId="1" fillId="2" borderId="0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81" fontId="1" fillId="0" borderId="2" xfId="15" applyNumberFormat="1" applyFont="1" applyBorder="1" applyAlignment="1">
      <alignment vertical="center"/>
    </xf>
    <xf numFmtId="43" fontId="1" fillId="0" borderId="2" xfId="15" applyFont="1" applyBorder="1" applyAlignment="1">
      <alignment vertical="center"/>
    </xf>
    <xf numFmtId="17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1" fillId="0" borderId="0" xfId="15" applyFont="1" applyAlignment="1">
      <alignment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15" applyNumberFormat="1" applyFont="1" applyFill="1" applyBorder="1" applyAlignment="1">
      <alignment horizontal="right" vertical="center"/>
    </xf>
    <xf numFmtId="43" fontId="4" fillId="2" borderId="3" xfId="15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167"/>
  <sheetViews>
    <sheetView workbookViewId="0" topLeftCell="A154">
      <selection activeCell="D177" sqref="D177"/>
    </sheetView>
  </sheetViews>
  <sheetFormatPr defaultColWidth="9.140625" defaultRowHeight="12.75"/>
  <cols>
    <col min="1" max="1" width="4.8515625" style="9" customWidth="1"/>
    <col min="2" max="2" width="6.28125" style="9" customWidth="1"/>
    <col min="3" max="3" width="19.7109375" style="1" customWidth="1"/>
    <col min="4" max="4" width="9.140625" style="1" customWidth="1"/>
    <col min="5" max="5" width="26.00390625" style="1" customWidth="1"/>
    <col min="6" max="8" width="11.7109375" style="1" customWidth="1"/>
    <col min="9" max="9" width="14.140625" style="1" customWidth="1"/>
    <col min="10" max="10" width="14.28125" style="11" customWidth="1"/>
    <col min="11" max="11" width="8.57421875" style="1" customWidth="1"/>
    <col min="12" max="12" width="10.7109375" style="24" bestFit="1" customWidth="1"/>
    <col min="13" max="47" width="9.140625" style="24" customWidth="1"/>
    <col min="48" max="210" width="9.140625" style="25" customWidth="1"/>
  </cols>
  <sheetData>
    <row r="1" spans="1:210" s="3" customFormat="1" ht="15">
      <c r="A1" s="5"/>
      <c r="B1" s="5"/>
      <c r="C1" s="114" t="s">
        <v>236</v>
      </c>
      <c r="D1" s="115"/>
      <c r="E1" s="2"/>
      <c r="F1" s="2"/>
      <c r="G1" s="2"/>
      <c r="H1" s="2"/>
      <c r="I1" s="2"/>
      <c r="J1" s="13"/>
      <c r="K1" s="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</row>
    <row r="2" spans="1:210" s="3" customFormat="1" ht="15">
      <c r="A2" s="5"/>
      <c r="B2" s="5"/>
      <c r="C2" s="116" t="s">
        <v>237</v>
      </c>
      <c r="D2" s="115"/>
      <c r="E2" s="115"/>
      <c r="F2" s="2"/>
      <c r="G2" s="2"/>
      <c r="H2" s="2"/>
      <c r="I2" s="2"/>
      <c r="J2" s="13"/>
      <c r="K2" s="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</row>
    <row r="3" spans="1:210" s="3" customFormat="1" ht="15">
      <c r="A3" s="5"/>
      <c r="B3" s="5"/>
      <c r="C3" s="2"/>
      <c r="D3" s="2"/>
      <c r="E3" s="2"/>
      <c r="F3" s="2"/>
      <c r="G3" s="2"/>
      <c r="H3" s="2"/>
      <c r="I3" s="2"/>
      <c r="J3" s="13"/>
      <c r="K3" s="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</row>
    <row r="4" spans="1:210" s="3" customFormat="1" ht="15">
      <c r="A4" s="5"/>
      <c r="B4" s="5"/>
      <c r="C4" s="2"/>
      <c r="D4" s="2"/>
      <c r="E4" s="2"/>
      <c r="F4" s="2"/>
      <c r="G4" s="2"/>
      <c r="H4" s="2"/>
      <c r="I4" s="2"/>
      <c r="J4" s="13"/>
      <c r="K4" s="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</row>
    <row r="5" spans="1:210" s="3" customFormat="1" ht="15">
      <c r="A5" s="5"/>
      <c r="B5" s="5"/>
      <c r="C5" s="68" t="s">
        <v>0</v>
      </c>
      <c r="D5" s="2"/>
      <c r="E5" s="2"/>
      <c r="F5" s="2"/>
      <c r="G5" s="2"/>
      <c r="H5" s="2"/>
      <c r="I5" s="2"/>
      <c r="J5" s="13"/>
      <c r="K5" s="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</row>
    <row r="7" spans="1:210" s="3" customFormat="1" ht="15">
      <c r="A7" s="107" t="s">
        <v>1</v>
      </c>
      <c r="B7" s="66" t="s">
        <v>40</v>
      </c>
      <c r="C7" s="107" t="s">
        <v>2</v>
      </c>
      <c r="D7" s="110" t="s">
        <v>3</v>
      </c>
      <c r="E7" s="107" t="s">
        <v>4</v>
      </c>
      <c r="F7" s="72" t="s">
        <v>5</v>
      </c>
      <c r="G7" s="72"/>
      <c r="H7" s="72"/>
      <c r="I7" s="107" t="s">
        <v>12</v>
      </c>
      <c r="J7" s="108" t="s">
        <v>44</v>
      </c>
      <c r="K7" s="107" t="s">
        <v>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</row>
    <row r="8" spans="1:210" s="3" customFormat="1" ht="15">
      <c r="A8" s="107"/>
      <c r="B8" s="67" t="s">
        <v>41</v>
      </c>
      <c r="C8" s="107"/>
      <c r="D8" s="111"/>
      <c r="E8" s="107"/>
      <c r="F8" s="6" t="s">
        <v>6</v>
      </c>
      <c r="G8" s="6" t="s">
        <v>7</v>
      </c>
      <c r="H8" s="6" t="s">
        <v>8</v>
      </c>
      <c r="I8" s="107"/>
      <c r="J8" s="109"/>
      <c r="K8" s="107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</row>
    <row r="9" spans="1:11" ht="41.25" customHeight="1">
      <c r="A9" s="55">
        <v>1</v>
      </c>
      <c r="B9" s="70" t="s">
        <v>279</v>
      </c>
      <c r="C9" s="112" t="s">
        <v>278</v>
      </c>
      <c r="D9" s="21" t="s">
        <v>244</v>
      </c>
      <c r="E9" s="57" t="s">
        <v>245</v>
      </c>
      <c r="F9" s="58">
        <v>39.68</v>
      </c>
      <c r="G9" s="55"/>
      <c r="H9" s="55"/>
      <c r="I9" s="60">
        <v>2416</v>
      </c>
      <c r="J9" s="64">
        <f>I9</f>
        <v>2416</v>
      </c>
      <c r="K9" s="62">
        <v>60.879</v>
      </c>
    </row>
    <row r="10" spans="2:11" ht="19.5" customHeight="1">
      <c r="B10" s="5"/>
      <c r="C10" s="113"/>
      <c r="D10" s="1" t="s">
        <v>246</v>
      </c>
      <c r="E10" s="1" t="s">
        <v>247</v>
      </c>
      <c r="F10" s="59"/>
      <c r="G10" s="1">
        <v>4.24</v>
      </c>
      <c r="I10" s="61">
        <v>506</v>
      </c>
      <c r="J10" s="64">
        <f>J9+I10</f>
        <v>2922</v>
      </c>
      <c r="K10" s="63">
        <v>119.3959</v>
      </c>
    </row>
    <row r="11" spans="4:11" ht="36" customHeight="1">
      <c r="D11" s="21" t="s">
        <v>277</v>
      </c>
      <c r="E11" s="21" t="s">
        <v>248</v>
      </c>
      <c r="F11" s="58">
        <v>383.22</v>
      </c>
      <c r="G11" s="55"/>
      <c r="H11" s="55"/>
      <c r="I11" s="60">
        <v>23330</v>
      </c>
      <c r="J11" s="64">
        <f>J10+I11</f>
        <v>26252</v>
      </c>
      <c r="K11" s="62">
        <v>60.879</v>
      </c>
    </row>
    <row r="12" spans="4:11" ht="36" customHeight="1">
      <c r="D12" s="21" t="s">
        <v>249</v>
      </c>
      <c r="E12" s="57" t="s">
        <v>250</v>
      </c>
      <c r="F12" s="58">
        <v>377.4</v>
      </c>
      <c r="G12" s="55"/>
      <c r="H12" s="55"/>
      <c r="I12" s="60">
        <v>22976</v>
      </c>
      <c r="J12" s="64">
        <f>J11+I12</f>
        <v>49228</v>
      </c>
      <c r="K12" s="62">
        <v>60.879</v>
      </c>
    </row>
    <row r="13" spans="4:11" ht="36" customHeight="1">
      <c r="D13" s="21" t="s">
        <v>251</v>
      </c>
      <c r="E13" s="21" t="s">
        <v>252</v>
      </c>
      <c r="F13" s="58">
        <v>58.44</v>
      </c>
      <c r="G13" s="55"/>
      <c r="H13" s="55"/>
      <c r="I13" s="60">
        <v>3558</v>
      </c>
      <c r="J13" s="64">
        <f>J12+I13</f>
        <v>52786</v>
      </c>
      <c r="K13" s="62">
        <v>60.879</v>
      </c>
    </row>
    <row r="14" spans="4:11" ht="36" customHeight="1">
      <c r="D14" s="21" t="s">
        <v>253</v>
      </c>
      <c r="E14" s="21" t="s">
        <v>254</v>
      </c>
      <c r="F14" s="58">
        <v>58.44</v>
      </c>
      <c r="G14" s="55"/>
      <c r="H14" s="55"/>
      <c r="I14" s="60">
        <v>3558</v>
      </c>
      <c r="J14" s="64">
        <f aca="true" t="shared" si="0" ref="J14:J21">J13+I14</f>
        <v>56344</v>
      </c>
      <c r="K14" s="62">
        <v>60.879</v>
      </c>
    </row>
    <row r="15" spans="4:11" ht="36" customHeight="1">
      <c r="D15" s="21" t="s">
        <v>255</v>
      </c>
      <c r="E15" s="57" t="s">
        <v>256</v>
      </c>
      <c r="F15" s="58">
        <v>13.16</v>
      </c>
      <c r="G15" s="55"/>
      <c r="H15" s="55"/>
      <c r="I15" s="60">
        <v>801</v>
      </c>
      <c r="J15" s="64">
        <f t="shared" si="0"/>
        <v>57145</v>
      </c>
      <c r="K15" s="62">
        <v>60.879</v>
      </c>
    </row>
    <row r="16" spans="4:11" ht="36" customHeight="1">
      <c r="D16" s="21" t="s">
        <v>257</v>
      </c>
      <c r="E16" s="1" t="s">
        <v>258</v>
      </c>
      <c r="F16" s="1">
        <v>313</v>
      </c>
      <c r="I16" s="48">
        <v>19055</v>
      </c>
      <c r="J16" s="64">
        <f t="shared" si="0"/>
        <v>76200</v>
      </c>
      <c r="K16" s="1">
        <v>60.879</v>
      </c>
    </row>
    <row r="17" spans="4:11" ht="19.5" customHeight="1">
      <c r="D17" s="1" t="s">
        <v>259</v>
      </c>
      <c r="E17" s="1" t="s">
        <v>260</v>
      </c>
      <c r="F17" s="1">
        <v>1150.39</v>
      </c>
      <c r="I17" s="48">
        <v>70035</v>
      </c>
      <c r="J17" s="64">
        <f t="shared" si="0"/>
        <v>146235</v>
      </c>
      <c r="K17" s="1">
        <v>60.879</v>
      </c>
    </row>
    <row r="18" spans="4:11" ht="19.5" customHeight="1">
      <c r="D18" s="1" t="s">
        <v>261</v>
      </c>
      <c r="E18" s="1" t="s">
        <v>262</v>
      </c>
      <c r="F18" s="1">
        <v>1000</v>
      </c>
      <c r="I18" s="48">
        <v>60879</v>
      </c>
      <c r="J18" s="64">
        <f t="shared" si="0"/>
        <v>207114</v>
      </c>
      <c r="K18" s="1">
        <v>60.879</v>
      </c>
    </row>
    <row r="19" spans="4:11" ht="19.5" customHeight="1">
      <c r="D19" s="1" t="s">
        <v>263</v>
      </c>
      <c r="E19" s="1" t="s">
        <v>264</v>
      </c>
      <c r="F19" s="1">
        <v>31.65</v>
      </c>
      <c r="I19" s="48">
        <v>1927</v>
      </c>
      <c r="J19" s="64">
        <f t="shared" si="0"/>
        <v>209041</v>
      </c>
      <c r="K19" s="1">
        <v>60.879</v>
      </c>
    </row>
    <row r="20" spans="4:11" ht="19.5" customHeight="1">
      <c r="D20" s="1" t="s">
        <v>265</v>
      </c>
      <c r="E20" s="1" t="s">
        <v>266</v>
      </c>
      <c r="F20" s="1">
        <v>439.48</v>
      </c>
      <c r="I20" s="48">
        <v>26755</v>
      </c>
      <c r="J20" s="64">
        <f t="shared" si="0"/>
        <v>235796</v>
      </c>
      <c r="K20" s="1">
        <v>60.879</v>
      </c>
    </row>
    <row r="21" spans="4:11" ht="19.5" customHeight="1">
      <c r="D21" s="1" t="s">
        <v>267</v>
      </c>
      <c r="E21" s="1" t="s">
        <v>268</v>
      </c>
      <c r="F21" s="1">
        <v>95.47</v>
      </c>
      <c r="I21" s="48">
        <v>5812</v>
      </c>
      <c r="J21" s="64">
        <f t="shared" si="0"/>
        <v>241608</v>
      </c>
      <c r="K21" s="1">
        <v>60.879</v>
      </c>
    </row>
    <row r="22" spans="4:11" ht="19.5" customHeight="1">
      <c r="D22" s="1" t="s">
        <v>269</v>
      </c>
      <c r="E22" s="1" t="s">
        <v>270</v>
      </c>
      <c r="F22" s="1">
        <v>1008.25</v>
      </c>
      <c r="I22" s="48">
        <v>61381</v>
      </c>
      <c r="J22" s="64">
        <f>J21+I22</f>
        <v>302989</v>
      </c>
      <c r="K22" s="1">
        <v>60.879</v>
      </c>
    </row>
    <row r="23" spans="4:11" ht="19.5" customHeight="1">
      <c r="D23" s="1" t="s">
        <v>271</v>
      </c>
      <c r="E23" s="1" t="s">
        <v>272</v>
      </c>
      <c r="F23" s="1">
        <v>82.42</v>
      </c>
      <c r="I23" s="48">
        <v>5018</v>
      </c>
      <c r="J23" s="64">
        <f>J22+I23</f>
        <v>308007</v>
      </c>
      <c r="K23" s="1">
        <v>60.879</v>
      </c>
    </row>
    <row r="24" spans="4:11" ht="27">
      <c r="D24" s="57" t="s">
        <v>273</v>
      </c>
      <c r="E24" s="21" t="s">
        <v>274</v>
      </c>
      <c r="F24" s="58">
        <v>62.19</v>
      </c>
      <c r="G24" s="55"/>
      <c r="H24" s="55"/>
      <c r="I24" s="56">
        <v>3786</v>
      </c>
      <c r="J24" s="64">
        <f>J23+I24</f>
        <v>311793</v>
      </c>
      <c r="K24" s="58">
        <v>60.879</v>
      </c>
    </row>
    <row r="25" spans="1:11" ht="19.5" customHeight="1" thickBot="1">
      <c r="A25" s="10"/>
      <c r="B25" s="10"/>
      <c r="C25" s="7"/>
      <c r="D25" s="7" t="s">
        <v>275</v>
      </c>
      <c r="E25" s="7" t="s">
        <v>276</v>
      </c>
      <c r="F25" s="7">
        <v>2484</v>
      </c>
      <c r="G25" s="7"/>
      <c r="H25" s="7"/>
      <c r="I25" s="49">
        <v>151223</v>
      </c>
      <c r="J25" s="64">
        <f>J24+I25</f>
        <v>463016</v>
      </c>
      <c r="K25" s="7">
        <v>60.879</v>
      </c>
    </row>
    <row r="26" spans="1:210" s="17" customFormat="1" ht="16.5">
      <c r="A26" s="51"/>
      <c r="B26" s="51"/>
      <c r="C26" s="50" t="s">
        <v>234</v>
      </c>
      <c r="D26" s="50"/>
      <c r="E26" s="50"/>
      <c r="F26" s="50">
        <f>SUM(F9:F25)</f>
        <v>7597.19</v>
      </c>
      <c r="G26" s="50">
        <f>SUM(G10:G25)</f>
        <v>4.24</v>
      </c>
      <c r="H26" s="50"/>
      <c r="I26" s="53">
        <f>SUM(I9:I25)</f>
        <v>463016</v>
      </c>
      <c r="J26" s="73"/>
      <c r="K26" s="74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</row>
    <row r="27" spans="1:11" ht="34.5" customHeight="1">
      <c r="A27" s="9">
        <v>2</v>
      </c>
      <c r="B27" s="5">
        <v>308</v>
      </c>
      <c r="C27" s="2" t="s">
        <v>10</v>
      </c>
      <c r="D27" s="1" t="s">
        <v>15</v>
      </c>
      <c r="E27" s="1" t="s">
        <v>11</v>
      </c>
      <c r="F27" s="1">
        <v>45.1</v>
      </c>
      <c r="I27" s="48">
        <v>2738</v>
      </c>
      <c r="J27" s="47">
        <f>J25+I27</f>
        <v>465754</v>
      </c>
      <c r="K27" s="75">
        <f aca="true" t="shared" si="1" ref="K27:K39">I27/F27</f>
        <v>60.709534368070955</v>
      </c>
    </row>
    <row r="28" spans="3:11" ht="15">
      <c r="C28" s="2" t="s">
        <v>280</v>
      </c>
      <c r="D28" s="1" t="s">
        <v>13</v>
      </c>
      <c r="E28" s="1" t="s">
        <v>229</v>
      </c>
      <c r="F28" s="1">
        <v>44.96</v>
      </c>
      <c r="I28" s="48">
        <v>2730</v>
      </c>
      <c r="J28" s="47">
        <f>J27+I28</f>
        <v>468484</v>
      </c>
      <c r="K28" s="4">
        <f t="shared" si="1"/>
        <v>60.720640569395016</v>
      </c>
    </row>
    <row r="29" spans="3:11" ht="15">
      <c r="C29" s="2"/>
      <c r="D29" s="1" t="s">
        <v>14</v>
      </c>
      <c r="E29" s="1" t="s">
        <v>16</v>
      </c>
      <c r="F29" s="1">
        <v>14.44</v>
      </c>
      <c r="I29" s="48">
        <v>877</v>
      </c>
      <c r="J29" s="47">
        <f aca="true" t="shared" si="2" ref="J29:J41">J28+I29</f>
        <v>469361</v>
      </c>
      <c r="K29" s="4">
        <f t="shared" si="1"/>
        <v>60.73407202216067</v>
      </c>
    </row>
    <row r="30" spans="4:11" ht="13.5">
      <c r="D30" s="1" t="s">
        <v>17</v>
      </c>
      <c r="E30" s="1" t="s">
        <v>18</v>
      </c>
      <c r="F30" s="1">
        <v>29.41</v>
      </c>
      <c r="I30" s="48">
        <v>1786</v>
      </c>
      <c r="J30" s="47">
        <f t="shared" si="2"/>
        <v>471147</v>
      </c>
      <c r="K30" s="4">
        <f t="shared" si="1"/>
        <v>60.72764365861952</v>
      </c>
    </row>
    <row r="31" spans="4:11" ht="13.5">
      <c r="D31" s="1" t="s">
        <v>19</v>
      </c>
      <c r="E31" s="1" t="s">
        <v>20</v>
      </c>
      <c r="F31" s="1">
        <v>23.65</v>
      </c>
      <c r="I31" s="48">
        <v>1436</v>
      </c>
      <c r="J31" s="47">
        <f t="shared" si="2"/>
        <v>472583</v>
      </c>
      <c r="K31" s="4">
        <f t="shared" si="1"/>
        <v>60.71881606765328</v>
      </c>
    </row>
    <row r="32" spans="4:11" ht="13.5">
      <c r="D32" s="1" t="s">
        <v>21</v>
      </c>
      <c r="E32" s="1" t="s">
        <v>22</v>
      </c>
      <c r="F32" s="1">
        <v>89.99</v>
      </c>
      <c r="I32" s="48">
        <v>5464</v>
      </c>
      <c r="J32" s="47">
        <f t="shared" si="2"/>
        <v>478047</v>
      </c>
      <c r="K32" s="4">
        <f t="shared" si="1"/>
        <v>60.71785753972664</v>
      </c>
    </row>
    <row r="33" spans="4:11" ht="13.5">
      <c r="D33" s="1" t="s">
        <v>23</v>
      </c>
      <c r="E33" s="1" t="s">
        <v>24</v>
      </c>
      <c r="F33" s="1">
        <v>40.87</v>
      </c>
      <c r="I33" s="48">
        <v>2482</v>
      </c>
      <c r="J33" s="47">
        <f t="shared" si="2"/>
        <v>480529</v>
      </c>
      <c r="K33" s="4">
        <f t="shared" si="1"/>
        <v>60.729141179349156</v>
      </c>
    </row>
    <row r="34" spans="4:11" ht="13.5">
      <c r="D34" s="1" t="s">
        <v>25</v>
      </c>
      <c r="E34" s="1" t="s">
        <v>26</v>
      </c>
      <c r="F34" s="1">
        <v>29.35</v>
      </c>
      <c r="I34" s="48">
        <v>1782</v>
      </c>
      <c r="J34" s="47">
        <f t="shared" si="2"/>
        <v>482311</v>
      </c>
      <c r="K34" s="4">
        <f t="shared" si="1"/>
        <v>60.715502555366264</v>
      </c>
    </row>
    <row r="35" spans="4:11" ht="13.5">
      <c r="D35" s="1" t="s">
        <v>27</v>
      </c>
      <c r="E35" s="1" t="s">
        <v>28</v>
      </c>
      <c r="F35" s="1">
        <v>75.32</v>
      </c>
      <c r="I35" s="48">
        <v>4573</v>
      </c>
      <c r="J35" s="47">
        <f t="shared" si="2"/>
        <v>486884</v>
      </c>
      <c r="K35" s="4">
        <f t="shared" si="1"/>
        <v>60.71428571428572</v>
      </c>
    </row>
    <row r="36" spans="4:11" ht="13.5">
      <c r="D36" s="1" t="s">
        <v>29</v>
      </c>
      <c r="E36" s="1" t="s">
        <v>30</v>
      </c>
      <c r="F36" s="1">
        <v>15.94</v>
      </c>
      <c r="I36" s="48">
        <v>968</v>
      </c>
      <c r="J36" s="47">
        <f t="shared" si="2"/>
        <v>487852</v>
      </c>
      <c r="K36" s="4">
        <f t="shared" si="1"/>
        <v>60.727728983688834</v>
      </c>
    </row>
    <row r="37" spans="4:11" ht="13.5">
      <c r="D37" s="1" t="s">
        <v>31</v>
      </c>
      <c r="E37" s="1" t="s">
        <v>32</v>
      </c>
      <c r="F37" s="1">
        <v>18.22</v>
      </c>
      <c r="I37" s="48">
        <v>1107</v>
      </c>
      <c r="J37" s="47">
        <f t="shared" si="2"/>
        <v>488959</v>
      </c>
      <c r="K37" s="4">
        <f t="shared" si="1"/>
        <v>60.757409440175635</v>
      </c>
    </row>
    <row r="38" spans="4:11" ht="13.5">
      <c r="D38" s="1" t="s">
        <v>33</v>
      </c>
      <c r="E38" s="1" t="s">
        <v>34</v>
      </c>
      <c r="F38" s="1">
        <v>12.34</v>
      </c>
      <c r="I38" s="48">
        <v>749</v>
      </c>
      <c r="J38" s="47">
        <f>J37+I38</f>
        <v>489708</v>
      </c>
      <c r="K38" s="4">
        <f t="shared" si="1"/>
        <v>60.6969205834684</v>
      </c>
    </row>
    <row r="39" spans="4:11" ht="13.5">
      <c r="D39" s="1" t="s">
        <v>35</v>
      </c>
      <c r="E39" s="1" t="s">
        <v>36</v>
      </c>
      <c r="F39" s="1">
        <v>12.34</v>
      </c>
      <c r="I39" s="48">
        <v>749</v>
      </c>
      <c r="J39" s="47">
        <f t="shared" si="2"/>
        <v>490457</v>
      </c>
      <c r="K39" s="4">
        <f t="shared" si="1"/>
        <v>60.6969205834684</v>
      </c>
    </row>
    <row r="40" spans="4:11" ht="13.5">
      <c r="D40" s="1" t="s">
        <v>39</v>
      </c>
      <c r="E40" s="1" t="s">
        <v>230</v>
      </c>
      <c r="G40" s="1">
        <v>23.24</v>
      </c>
      <c r="I40" s="48">
        <v>2764</v>
      </c>
      <c r="J40" s="47">
        <f t="shared" si="2"/>
        <v>493221</v>
      </c>
      <c r="K40" s="4">
        <f>I40/G40</f>
        <v>118.93287435456111</v>
      </c>
    </row>
    <row r="41" spans="1:11" ht="14.25" thickBot="1">
      <c r="A41" s="10"/>
      <c r="B41" s="10"/>
      <c r="C41" s="7"/>
      <c r="D41" s="7" t="s">
        <v>37</v>
      </c>
      <c r="E41" s="7" t="s">
        <v>38</v>
      </c>
      <c r="F41" s="7"/>
      <c r="G41" s="7">
        <v>124.96</v>
      </c>
      <c r="H41" s="7"/>
      <c r="I41" s="49">
        <v>14860</v>
      </c>
      <c r="J41" s="46">
        <f t="shared" si="2"/>
        <v>508081</v>
      </c>
      <c r="K41" s="8">
        <f>I41/G41</f>
        <v>118.91805377720871</v>
      </c>
    </row>
    <row r="42" spans="1:210" s="31" customFormat="1" ht="16.5">
      <c r="A42" s="28"/>
      <c r="B42" s="28"/>
      <c r="C42" s="29" t="s">
        <v>234</v>
      </c>
      <c r="D42" s="29"/>
      <c r="E42" s="29"/>
      <c r="F42" s="41">
        <f>SUM(F27:F41)</f>
        <v>451.92999999999995</v>
      </c>
      <c r="G42" s="43">
        <f>SUM(G40:G41)</f>
        <v>148.2</v>
      </c>
      <c r="H42" s="29"/>
      <c r="I42" s="42">
        <f>SUM(I27:I41)</f>
        <v>45065</v>
      </c>
      <c r="J42" s="41"/>
      <c r="K42" s="30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</row>
    <row r="43" spans="1:12" ht="24" customHeight="1">
      <c r="A43" s="9">
        <v>3</v>
      </c>
      <c r="B43" s="5">
        <v>744</v>
      </c>
      <c r="C43" s="2" t="s">
        <v>42</v>
      </c>
      <c r="D43" s="1" t="s">
        <v>46</v>
      </c>
      <c r="E43" s="1" t="s">
        <v>47</v>
      </c>
      <c r="F43" s="1">
        <v>59.85</v>
      </c>
      <c r="H43" s="11"/>
      <c r="I43" s="48">
        <v>3634</v>
      </c>
      <c r="J43" s="45">
        <f>J41+I43</f>
        <v>511715</v>
      </c>
      <c r="K43" s="4">
        <v>60.719</v>
      </c>
      <c r="L43" s="36"/>
    </row>
    <row r="44" spans="3:12" ht="15">
      <c r="C44" s="2" t="s">
        <v>43</v>
      </c>
      <c r="D44" s="1" t="s">
        <v>48</v>
      </c>
      <c r="E44" s="1" t="s">
        <v>49</v>
      </c>
      <c r="F44" s="1">
        <v>36.62</v>
      </c>
      <c r="I44" s="48">
        <v>2224</v>
      </c>
      <c r="J44" s="45">
        <f>J43+I44</f>
        <v>513939</v>
      </c>
      <c r="K44" s="4">
        <v>60.719</v>
      </c>
      <c r="L44" s="36"/>
    </row>
    <row r="45" spans="3:12" ht="15">
      <c r="C45" s="2" t="s">
        <v>45</v>
      </c>
      <c r="D45" s="1" t="s">
        <v>50</v>
      </c>
      <c r="E45" s="1" t="s">
        <v>51</v>
      </c>
      <c r="F45" s="1">
        <v>37.98</v>
      </c>
      <c r="I45" s="48">
        <v>2306</v>
      </c>
      <c r="J45" s="45">
        <f aca="true" t="shared" si="3" ref="J45:J67">J44+I45</f>
        <v>516245</v>
      </c>
      <c r="K45" s="4">
        <v>60.719</v>
      </c>
      <c r="L45" s="36"/>
    </row>
    <row r="46" spans="4:12" ht="13.5">
      <c r="D46" s="1" t="s">
        <v>52</v>
      </c>
      <c r="E46" s="1" t="s">
        <v>53</v>
      </c>
      <c r="F46" s="1">
        <v>30.41</v>
      </c>
      <c r="I46" s="48">
        <v>1846</v>
      </c>
      <c r="J46" s="45">
        <f t="shared" si="3"/>
        <v>518091</v>
      </c>
      <c r="K46" s="4">
        <v>60.719</v>
      </c>
      <c r="L46" s="36"/>
    </row>
    <row r="47" spans="4:12" ht="13.5">
      <c r="D47" s="1" t="s">
        <v>54</v>
      </c>
      <c r="E47" s="1" t="s">
        <v>55</v>
      </c>
      <c r="F47" s="11">
        <v>29.3</v>
      </c>
      <c r="I47" s="48">
        <v>1779</v>
      </c>
      <c r="J47" s="45">
        <f t="shared" si="3"/>
        <v>519870</v>
      </c>
      <c r="K47" s="4">
        <v>60.719</v>
      </c>
      <c r="L47" s="36"/>
    </row>
    <row r="48" spans="4:12" ht="13.5">
      <c r="D48" s="1" t="s">
        <v>56</v>
      </c>
      <c r="E48" s="1" t="s">
        <v>57</v>
      </c>
      <c r="F48" s="1">
        <v>123.1</v>
      </c>
      <c r="I48" s="48">
        <v>7475</v>
      </c>
      <c r="J48" s="45">
        <f t="shared" si="3"/>
        <v>527345</v>
      </c>
      <c r="K48" s="4">
        <v>60.719</v>
      </c>
      <c r="L48" s="36"/>
    </row>
    <row r="49" spans="4:12" ht="13.5">
      <c r="D49" s="1" t="s">
        <v>58</v>
      </c>
      <c r="E49" s="1" t="s">
        <v>59</v>
      </c>
      <c r="F49" s="1">
        <v>6.01</v>
      </c>
      <c r="I49" s="48">
        <v>365</v>
      </c>
      <c r="J49" s="45">
        <f t="shared" si="3"/>
        <v>527710</v>
      </c>
      <c r="K49" s="4">
        <v>60.719</v>
      </c>
      <c r="L49" s="36"/>
    </row>
    <row r="50" spans="4:12" ht="13.5">
      <c r="D50" s="1" t="s">
        <v>60</v>
      </c>
      <c r="E50" s="1" t="s">
        <v>61</v>
      </c>
      <c r="F50" s="1">
        <v>146.08</v>
      </c>
      <c r="I50" s="48">
        <v>8870</v>
      </c>
      <c r="J50" s="45">
        <f t="shared" si="3"/>
        <v>536580</v>
      </c>
      <c r="K50" s="4">
        <v>60.719</v>
      </c>
      <c r="L50" s="36"/>
    </row>
    <row r="51" spans="4:12" ht="13.5">
      <c r="D51" s="1" t="s">
        <v>62</v>
      </c>
      <c r="E51" s="1" t="s">
        <v>63</v>
      </c>
      <c r="F51" s="1">
        <v>30.04</v>
      </c>
      <c r="I51" s="48">
        <v>1824</v>
      </c>
      <c r="J51" s="45">
        <f t="shared" si="3"/>
        <v>538404</v>
      </c>
      <c r="K51" s="4">
        <v>60.719</v>
      </c>
      <c r="L51" s="36"/>
    </row>
    <row r="52" spans="4:12" ht="13.5">
      <c r="D52" s="1" t="s">
        <v>64</v>
      </c>
      <c r="E52" s="1" t="s">
        <v>65</v>
      </c>
      <c r="F52" s="1">
        <v>71.14</v>
      </c>
      <c r="I52" s="48">
        <v>4320</v>
      </c>
      <c r="J52" s="45">
        <f>J51+I52</f>
        <v>542724</v>
      </c>
      <c r="K52" s="4">
        <v>60.719</v>
      </c>
      <c r="L52" s="36"/>
    </row>
    <row r="53" spans="4:12" ht="13.5">
      <c r="D53" s="1" t="s">
        <v>66</v>
      </c>
      <c r="E53" s="1" t="s">
        <v>67</v>
      </c>
      <c r="F53" s="1">
        <v>85.31</v>
      </c>
      <c r="I53" s="48">
        <v>5180</v>
      </c>
      <c r="J53" s="45">
        <f t="shared" si="3"/>
        <v>547904</v>
      </c>
      <c r="K53" s="4">
        <v>60.719</v>
      </c>
      <c r="L53" s="36"/>
    </row>
    <row r="54" spans="4:12" ht="13.5">
      <c r="D54" s="1" t="s">
        <v>68</v>
      </c>
      <c r="E54" s="1" t="s">
        <v>153</v>
      </c>
      <c r="F54" s="1">
        <v>123.4</v>
      </c>
      <c r="I54" s="48">
        <v>7493</v>
      </c>
      <c r="J54" s="45">
        <f t="shared" si="3"/>
        <v>555397</v>
      </c>
      <c r="K54" s="4">
        <v>60.719</v>
      </c>
      <c r="L54" s="36"/>
    </row>
    <row r="55" spans="4:12" ht="13.5">
      <c r="D55" s="1" t="s">
        <v>69</v>
      </c>
      <c r="E55" s="1" t="s">
        <v>70</v>
      </c>
      <c r="F55" s="1">
        <v>38.76</v>
      </c>
      <c r="I55" s="48">
        <v>2353</v>
      </c>
      <c r="J55" s="45">
        <f t="shared" si="3"/>
        <v>557750</v>
      </c>
      <c r="K55" s="4">
        <v>60.719</v>
      </c>
      <c r="L55" s="36"/>
    </row>
    <row r="56" spans="4:12" ht="13.5">
      <c r="D56" s="1" t="s">
        <v>71</v>
      </c>
      <c r="E56" s="1" t="s">
        <v>72</v>
      </c>
      <c r="F56" s="1">
        <v>172.52</v>
      </c>
      <c r="I56" s="48">
        <v>10475</v>
      </c>
      <c r="J56" s="45">
        <f t="shared" si="3"/>
        <v>568225</v>
      </c>
      <c r="K56" s="4">
        <v>60.719</v>
      </c>
      <c r="L56" s="36"/>
    </row>
    <row r="57" spans="4:12" ht="13.5">
      <c r="D57" s="1" t="s">
        <v>73</v>
      </c>
      <c r="E57" s="1" t="s">
        <v>74</v>
      </c>
      <c r="F57" s="1">
        <v>79.31</v>
      </c>
      <c r="I57" s="48">
        <v>4816</v>
      </c>
      <c r="J57" s="45">
        <f t="shared" si="3"/>
        <v>573041</v>
      </c>
      <c r="K57" s="4">
        <v>60.719</v>
      </c>
      <c r="L57" s="36"/>
    </row>
    <row r="58" spans="4:12" ht="13.5">
      <c r="D58" s="1" t="s">
        <v>75</v>
      </c>
      <c r="E58" s="1" t="s">
        <v>76</v>
      </c>
      <c r="F58" s="1">
        <v>43.31</v>
      </c>
      <c r="I58" s="48">
        <v>2630</v>
      </c>
      <c r="J58" s="45">
        <f t="shared" si="3"/>
        <v>575671</v>
      </c>
      <c r="K58" s="4">
        <v>60.719</v>
      </c>
      <c r="L58" s="36"/>
    </row>
    <row r="59" spans="4:12" ht="13.5">
      <c r="D59" s="1" t="s">
        <v>77</v>
      </c>
      <c r="E59" s="1" t="s">
        <v>78</v>
      </c>
      <c r="F59" s="1">
        <v>78.43</v>
      </c>
      <c r="I59" s="48">
        <v>4762</v>
      </c>
      <c r="J59" s="45">
        <f t="shared" si="3"/>
        <v>580433</v>
      </c>
      <c r="K59" s="4">
        <v>60.719</v>
      </c>
      <c r="L59" s="36"/>
    </row>
    <row r="60" spans="4:12" ht="13.5">
      <c r="D60" s="1" t="s">
        <v>79</v>
      </c>
      <c r="E60" s="1" t="s">
        <v>80</v>
      </c>
      <c r="F60" s="1">
        <v>37.58</v>
      </c>
      <c r="I60" s="48">
        <v>2282</v>
      </c>
      <c r="J60" s="45">
        <f>J59+I60</f>
        <v>582715</v>
      </c>
      <c r="K60" s="4">
        <v>60.719</v>
      </c>
      <c r="L60" s="36"/>
    </row>
    <row r="61" spans="4:12" ht="13.5">
      <c r="D61" s="1" t="s">
        <v>81</v>
      </c>
      <c r="E61" s="1" t="s">
        <v>82</v>
      </c>
      <c r="F61" s="1">
        <v>24.38</v>
      </c>
      <c r="I61" s="48">
        <v>1480</v>
      </c>
      <c r="J61" s="45">
        <f t="shared" si="3"/>
        <v>584195</v>
      </c>
      <c r="K61" s="4">
        <v>60.719</v>
      </c>
      <c r="L61" s="36"/>
    </row>
    <row r="62" spans="4:12" ht="13.5">
      <c r="D62" s="1" t="s">
        <v>83</v>
      </c>
      <c r="E62" s="1" t="s">
        <v>84</v>
      </c>
      <c r="F62" s="11">
        <v>10</v>
      </c>
      <c r="I62" s="48">
        <v>607</v>
      </c>
      <c r="J62" s="45">
        <f t="shared" si="3"/>
        <v>584802</v>
      </c>
      <c r="K62" s="4">
        <v>60.719</v>
      </c>
      <c r="L62" s="36"/>
    </row>
    <row r="63" spans="4:12" ht="13.5">
      <c r="D63" s="1" t="s">
        <v>85</v>
      </c>
      <c r="E63" s="1" t="s">
        <v>86</v>
      </c>
      <c r="F63" s="11">
        <v>110</v>
      </c>
      <c r="I63" s="48">
        <v>6679</v>
      </c>
      <c r="J63" s="45">
        <f t="shared" si="3"/>
        <v>591481</v>
      </c>
      <c r="K63" s="4">
        <v>60.719</v>
      </c>
      <c r="L63" s="36"/>
    </row>
    <row r="64" spans="4:12" ht="13.5">
      <c r="D64" s="1" t="s">
        <v>87</v>
      </c>
      <c r="E64" s="1" t="s">
        <v>88</v>
      </c>
      <c r="F64" s="11">
        <v>2</v>
      </c>
      <c r="I64" s="48">
        <v>121</v>
      </c>
      <c r="J64" s="45">
        <f t="shared" si="3"/>
        <v>591602</v>
      </c>
      <c r="K64" s="4">
        <v>60.719</v>
      </c>
      <c r="L64" s="36"/>
    </row>
    <row r="65" spans="4:12" ht="13.5">
      <c r="D65" s="1" t="s">
        <v>89</v>
      </c>
      <c r="E65" s="1" t="s">
        <v>90</v>
      </c>
      <c r="G65" s="1">
        <v>429.56</v>
      </c>
      <c r="I65" s="48">
        <v>51083</v>
      </c>
      <c r="J65" s="45">
        <f t="shared" si="3"/>
        <v>642685</v>
      </c>
      <c r="K65" s="4">
        <v>118.9182</v>
      </c>
      <c r="L65" s="36"/>
    </row>
    <row r="66" spans="4:12" ht="13.5">
      <c r="D66" s="1" t="s">
        <v>91</v>
      </c>
      <c r="E66" s="1" t="s">
        <v>92</v>
      </c>
      <c r="G66" s="1">
        <v>316.45</v>
      </c>
      <c r="I66" s="48">
        <v>37632</v>
      </c>
      <c r="J66" s="45">
        <f t="shared" si="3"/>
        <v>680317</v>
      </c>
      <c r="K66" s="4">
        <v>118.9182</v>
      </c>
      <c r="L66" s="36"/>
    </row>
    <row r="67" spans="4:12" ht="13.5">
      <c r="D67" s="1" t="s">
        <v>93</v>
      </c>
      <c r="E67" s="1" t="s">
        <v>94</v>
      </c>
      <c r="G67" s="1">
        <v>262.3</v>
      </c>
      <c r="I67" s="48">
        <v>31192</v>
      </c>
      <c r="J67" s="45">
        <f t="shared" si="3"/>
        <v>711509</v>
      </c>
      <c r="K67" s="4">
        <v>118.9182</v>
      </c>
      <c r="L67" s="36"/>
    </row>
    <row r="68" spans="4:12" ht="13.5">
      <c r="D68" s="1" t="s">
        <v>95</v>
      </c>
      <c r="E68" s="1" t="s">
        <v>96</v>
      </c>
      <c r="G68" s="1">
        <v>411.53</v>
      </c>
      <c r="I68" s="48">
        <v>48938</v>
      </c>
      <c r="J68" s="45">
        <f>J67+I68</f>
        <v>760447</v>
      </c>
      <c r="K68" s="4">
        <v>118.9182</v>
      </c>
      <c r="L68" s="36"/>
    </row>
    <row r="69" spans="4:12" ht="13.5">
      <c r="D69" s="1" t="s">
        <v>97</v>
      </c>
      <c r="E69" s="1" t="s">
        <v>98</v>
      </c>
      <c r="G69" s="1">
        <v>13.89</v>
      </c>
      <c r="I69" s="48">
        <v>1652</v>
      </c>
      <c r="J69" s="45">
        <f>J68+I69</f>
        <v>762099</v>
      </c>
      <c r="K69" s="4">
        <v>118.9182</v>
      </c>
      <c r="L69" s="36"/>
    </row>
    <row r="70" spans="4:12" ht="13.5">
      <c r="D70" s="1" t="s">
        <v>99</v>
      </c>
      <c r="E70" s="1" t="s">
        <v>100</v>
      </c>
      <c r="G70" s="1">
        <v>303.44</v>
      </c>
      <c r="I70" s="48">
        <v>36085</v>
      </c>
      <c r="J70" s="45">
        <f aca="true" t="shared" si="4" ref="J70:J76">J69+I70</f>
        <v>798184</v>
      </c>
      <c r="K70" s="4">
        <v>118.9182</v>
      </c>
      <c r="L70" s="36"/>
    </row>
    <row r="71" spans="4:12" ht="24" customHeight="1">
      <c r="D71" s="57" t="s">
        <v>101</v>
      </c>
      <c r="E71" s="20" t="s">
        <v>102</v>
      </c>
      <c r="G71" s="58">
        <v>133.9</v>
      </c>
      <c r="H71" s="58"/>
      <c r="I71" s="60">
        <v>15923</v>
      </c>
      <c r="J71" s="45">
        <f t="shared" si="4"/>
        <v>814107</v>
      </c>
      <c r="K71" s="69">
        <v>118.9182</v>
      </c>
      <c r="L71" s="36"/>
    </row>
    <row r="72" spans="4:12" ht="13.5">
      <c r="D72" s="1" t="s">
        <v>103</v>
      </c>
      <c r="E72" s="1" t="s">
        <v>104</v>
      </c>
      <c r="G72" s="1">
        <v>145.23</v>
      </c>
      <c r="I72" s="48">
        <v>17270</v>
      </c>
      <c r="J72" s="45">
        <f t="shared" si="4"/>
        <v>831377</v>
      </c>
      <c r="K72" s="4">
        <v>118.9182</v>
      </c>
      <c r="L72" s="36"/>
    </row>
    <row r="73" spans="4:12" ht="13.5">
      <c r="D73" s="1" t="s">
        <v>105</v>
      </c>
      <c r="E73" s="1" t="s">
        <v>98</v>
      </c>
      <c r="G73" s="1">
        <v>7.92</v>
      </c>
      <c r="I73" s="48">
        <v>942</v>
      </c>
      <c r="J73" s="45">
        <f t="shared" si="4"/>
        <v>832319</v>
      </c>
      <c r="K73" s="4">
        <v>118.9182</v>
      </c>
      <c r="L73" s="36"/>
    </row>
    <row r="74" spans="4:12" ht="13.5">
      <c r="D74" s="1" t="s">
        <v>106</v>
      </c>
      <c r="E74" s="1" t="s">
        <v>107</v>
      </c>
      <c r="G74" s="1">
        <v>10.54</v>
      </c>
      <c r="I74" s="48">
        <v>1253</v>
      </c>
      <c r="J74" s="45">
        <f t="shared" si="4"/>
        <v>833572</v>
      </c>
      <c r="K74" s="4">
        <v>118.9182</v>
      </c>
      <c r="L74" s="36"/>
    </row>
    <row r="75" spans="4:12" ht="13.5">
      <c r="D75" s="1" t="s">
        <v>108</v>
      </c>
      <c r="E75" s="1" t="s">
        <v>96</v>
      </c>
      <c r="G75" s="1">
        <v>0.54</v>
      </c>
      <c r="I75" s="48">
        <v>64</v>
      </c>
      <c r="J75" s="45">
        <f t="shared" si="4"/>
        <v>833636</v>
      </c>
      <c r="K75" s="4">
        <v>118.9182</v>
      </c>
      <c r="L75" s="36"/>
    </row>
    <row r="76" spans="4:12" ht="13.5">
      <c r="D76" s="1" t="s">
        <v>109</v>
      </c>
      <c r="E76" s="1" t="s">
        <v>110</v>
      </c>
      <c r="H76" s="1">
        <v>24.38</v>
      </c>
      <c r="I76" s="48">
        <v>1971</v>
      </c>
      <c r="J76" s="45">
        <f t="shared" si="4"/>
        <v>835607</v>
      </c>
      <c r="K76" s="4">
        <v>80.8352</v>
      </c>
      <c r="L76" s="36"/>
    </row>
    <row r="77" spans="4:12" ht="13.5">
      <c r="D77" s="1" t="s">
        <v>111</v>
      </c>
      <c r="E77" s="1" t="s">
        <v>112</v>
      </c>
      <c r="H77" s="1">
        <v>119.43</v>
      </c>
      <c r="I77" s="48">
        <v>9654</v>
      </c>
      <c r="J77" s="45">
        <f>J76+I77</f>
        <v>845261</v>
      </c>
      <c r="K77" s="4">
        <v>80.8352</v>
      </c>
      <c r="L77" s="36"/>
    </row>
    <row r="78" spans="4:12" ht="24" customHeight="1">
      <c r="D78" s="57" t="s">
        <v>113</v>
      </c>
      <c r="E78" s="21" t="s">
        <v>114</v>
      </c>
      <c r="H78" s="58">
        <v>80.75</v>
      </c>
      <c r="I78" s="60">
        <v>6527</v>
      </c>
      <c r="J78" s="45">
        <f>J77+I78</f>
        <v>851788</v>
      </c>
      <c r="K78" s="69">
        <v>80.8352</v>
      </c>
      <c r="L78" s="36"/>
    </row>
    <row r="79" spans="4:12" ht="13.5">
      <c r="D79" s="1" t="s">
        <v>115</v>
      </c>
      <c r="E79" s="1" t="s">
        <v>116</v>
      </c>
      <c r="H79" s="1">
        <v>27.9</v>
      </c>
      <c r="I79" s="48">
        <v>2255</v>
      </c>
      <c r="J79" s="45">
        <f>J78+I79</f>
        <v>854043</v>
      </c>
      <c r="K79" s="4">
        <v>80.8352</v>
      </c>
      <c r="L79" s="36"/>
    </row>
    <row r="80" spans="4:12" ht="13.5">
      <c r="D80" s="1" t="s">
        <v>117</v>
      </c>
      <c r="E80" s="1" t="s">
        <v>118</v>
      </c>
      <c r="H80" s="1">
        <v>127.9</v>
      </c>
      <c r="I80" s="48">
        <v>10339</v>
      </c>
      <c r="J80" s="45">
        <f>J79+I80</f>
        <v>864382</v>
      </c>
      <c r="K80" s="4">
        <v>80.8352</v>
      </c>
      <c r="L80" s="36"/>
    </row>
    <row r="81" spans="1:12" ht="14.25" thickBot="1">
      <c r="A81" s="10"/>
      <c r="B81" s="10"/>
      <c r="C81" s="7"/>
      <c r="D81" s="7" t="s">
        <v>119</v>
      </c>
      <c r="E81" s="7" t="s">
        <v>185</v>
      </c>
      <c r="F81" s="7"/>
      <c r="G81" s="7"/>
      <c r="H81" s="7">
        <v>27.9</v>
      </c>
      <c r="I81" s="49">
        <v>2255</v>
      </c>
      <c r="J81" s="46">
        <f>J80+I81</f>
        <v>866637</v>
      </c>
      <c r="K81" s="8">
        <v>80.8352</v>
      </c>
      <c r="L81" s="36"/>
    </row>
    <row r="82" spans="1:210" s="31" customFormat="1" ht="16.5">
      <c r="A82" s="28"/>
      <c r="B82" s="28"/>
      <c r="C82" s="29" t="s">
        <v>234</v>
      </c>
      <c r="D82" s="29"/>
      <c r="E82" s="29"/>
      <c r="F82" s="41">
        <f>SUM(F43:F81)</f>
        <v>1375.5300000000002</v>
      </c>
      <c r="G82" s="43">
        <f>SUM(G43:G81)</f>
        <v>2035.3000000000002</v>
      </c>
      <c r="H82" s="76">
        <f>SUM(H43:H81)</f>
        <v>408.26</v>
      </c>
      <c r="I82" s="42">
        <f>SUM(I43:I81)</f>
        <v>358556</v>
      </c>
      <c r="J82" s="41"/>
      <c r="K82" s="30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</row>
    <row r="83" spans="1:12" ht="23.25" customHeight="1">
      <c r="A83" s="9">
        <v>4</v>
      </c>
      <c r="B83" s="5">
        <v>788</v>
      </c>
      <c r="C83" s="2" t="s">
        <v>120</v>
      </c>
      <c r="E83" s="1" t="s">
        <v>186</v>
      </c>
      <c r="F83" s="1">
        <v>96</v>
      </c>
      <c r="I83" s="48">
        <v>5828.8</v>
      </c>
      <c r="J83" s="45">
        <f>J81+I83</f>
        <v>872465.8</v>
      </c>
      <c r="K83" s="4">
        <v>60.717</v>
      </c>
      <c r="L83" s="36"/>
    </row>
    <row r="84" spans="3:12" ht="13.5" customHeight="1">
      <c r="C84" s="2" t="s">
        <v>121</v>
      </c>
      <c r="E84" s="1" t="s">
        <v>187</v>
      </c>
      <c r="F84" s="1">
        <v>55</v>
      </c>
      <c r="G84" s="11"/>
      <c r="I84" s="48">
        <v>3339.4</v>
      </c>
      <c r="J84" s="45">
        <f>J83+I84</f>
        <v>875805.2000000001</v>
      </c>
      <c r="K84" s="4">
        <v>60.717</v>
      </c>
      <c r="L84" s="36"/>
    </row>
    <row r="85" spans="5:12" ht="13.5" customHeight="1">
      <c r="E85" s="1" t="s">
        <v>230</v>
      </c>
      <c r="F85" s="1">
        <v>276</v>
      </c>
      <c r="I85" s="48">
        <v>16757.8</v>
      </c>
      <c r="J85" s="45">
        <f aca="true" t="shared" si="5" ref="J85:J106">J84+I85</f>
        <v>892563.0000000001</v>
      </c>
      <c r="K85" s="4">
        <v>60.717</v>
      </c>
      <c r="L85" s="36"/>
    </row>
    <row r="86" spans="5:12" ht="13.5" customHeight="1">
      <c r="E86" s="1" t="s">
        <v>188</v>
      </c>
      <c r="F86" s="1">
        <v>121</v>
      </c>
      <c r="I86" s="48">
        <v>7346.7</v>
      </c>
      <c r="J86" s="45">
        <f t="shared" si="5"/>
        <v>899909.7000000001</v>
      </c>
      <c r="K86" s="4">
        <v>60.717</v>
      </c>
      <c r="L86" s="36"/>
    </row>
    <row r="87" spans="5:12" ht="13.5" customHeight="1">
      <c r="E87" s="1" t="s">
        <v>189</v>
      </c>
      <c r="F87" s="1">
        <v>309</v>
      </c>
      <c r="I87" s="48">
        <v>18761.5</v>
      </c>
      <c r="J87" s="45">
        <f t="shared" si="5"/>
        <v>918671.2000000001</v>
      </c>
      <c r="K87" s="4">
        <v>60.717</v>
      </c>
      <c r="L87" s="36"/>
    </row>
    <row r="88" spans="5:12" ht="13.5" customHeight="1">
      <c r="E88" s="1" t="s">
        <v>190</v>
      </c>
      <c r="F88" s="1">
        <v>243</v>
      </c>
      <c r="I88" s="48">
        <v>14754.2</v>
      </c>
      <c r="J88" s="45">
        <f t="shared" si="5"/>
        <v>933425.4</v>
      </c>
      <c r="K88" s="4">
        <v>60.717</v>
      </c>
      <c r="L88" s="36"/>
    </row>
    <row r="89" spans="5:12" ht="13.5" customHeight="1">
      <c r="E89" s="1" t="s">
        <v>191</v>
      </c>
      <c r="F89" s="1">
        <v>112</v>
      </c>
      <c r="I89" s="48">
        <v>6800.3</v>
      </c>
      <c r="J89" s="45">
        <f t="shared" si="5"/>
        <v>940225.7000000001</v>
      </c>
      <c r="K89" s="4">
        <v>60.717</v>
      </c>
      <c r="L89" s="36"/>
    </row>
    <row r="90" spans="5:12" ht="13.5" customHeight="1">
      <c r="E90" s="1" t="s">
        <v>192</v>
      </c>
      <c r="F90" s="1">
        <v>14</v>
      </c>
      <c r="I90" s="48">
        <v>850</v>
      </c>
      <c r="J90" s="45">
        <f t="shared" si="5"/>
        <v>941075.7000000001</v>
      </c>
      <c r="K90" s="4">
        <v>60.717</v>
      </c>
      <c r="L90" s="36"/>
    </row>
    <row r="91" spans="5:12" ht="13.5" customHeight="1">
      <c r="E91" s="1" t="s">
        <v>193</v>
      </c>
      <c r="F91" s="1">
        <v>95</v>
      </c>
      <c r="I91" s="48">
        <v>5768.1</v>
      </c>
      <c r="J91" s="45">
        <f t="shared" si="5"/>
        <v>946843.8</v>
      </c>
      <c r="K91" s="4">
        <v>60.717</v>
      </c>
      <c r="L91" s="36"/>
    </row>
    <row r="92" spans="5:12" ht="13.5" customHeight="1">
      <c r="E92" s="1" t="s">
        <v>194</v>
      </c>
      <c r="F92" s="1">
        <v>34</v>
      </c>
      <c r="I92" s="48">
        <v>2064.3</v>
      </c>
      <c r="J92" s="45">
        <f t="shared" si="5"/>
        <v>948908.1000000001</v>
      </c>
      <c r="K92" s="4">
        <v>60.717</v>
      </c>
      <c r="L92" s="36"/>
    </row>
    <row r="93" spans="5:12" ht="13.5" customHeight="1">
      <c r="E93" s="1" t="s">
        <v>195</v>
      </c>
      <c r="F93" s="1">
        <v>31</v>
      </c>
      <c r="I93" s="48">
        <v>1882.2</v>
      </c>
      <c r="J93" s="45">
        <f t="shared" si="5"/>
        <v>950790.3</v>
      </c>
      <c r="K93" s="4">
        <v>60.717</v>
      </c>
      <c r="L93" s="36"/>
    </row>
    <row r="94" spans="5:12" ht="27" customHeight="1">
      <c r="E94" s="21" t="s">
        <v>231</v>
      </c>
      <c r="H94" s="58">
        <v>88</v>
      </c>
      <c r="I94" s="60">
        <v>6904.3</v>
      </c>
      <c r="J94" s="45">
        <f>J93+I94</f>
        <v>957694.6000000001</v>
      </c>
      <c r="K94" s="69">
        <v>78.4585</v>
      </c>
      <c r="L94" s="36"/>
    </row>
    <row r="95" spans="5:12" ht="13.5" customHeight="1">
      <c r="E95" s="1" t="s">
        <v>196</v>
      </c>
      <c r="H95" s="1">
        <v>112</v>
      </c>
      <c r="I95" s="48">
        <v>8787.3</v>
      </c>
      <c r="J95" s="45">
        <f t="shared" si="5"/>
        <v>966481.9000000001</v>
      </c>
      <c r="K95" s="4">
        <v>78.4585</v>
      </c>
      <c r="L95" s="36"/>
    </row>
    <row r="96" spans="5:12" ht="13.5" customHeight="1">
      <c r="E96" s="1" t="s">
        <v>197</v>
      </c>
      <c r="H96" s="1">
        <v>30</v>
      </c>
      <c r="I96" s="48">
        <v>2353.7</v>
      </c>
      <c r="J96" s="45">
        <f t="shared" si="5"/>
        <v>968835.6000000001</v>
      </c>
      <c r="K96" s="4">
        <v>78.4585</v>
      </c>
      <c r="L96" s="36"/>
    </row>
    <row r="97" spans="5:12" ht="13.5" customHeight="1">
      <c r="E97" s="1" t="s">
        <v>198</v>
      </c>
      <c r="H97" s="1">
        <v>83</v>
      </c>
      <c r="I97" s="48">
        <v>6512</v>
      </c>
      <c r="J97" s="45">
        <f t="shared" si="5"/>
        <v>975347.6000000001</v>
      </c>
      <c r="K97" s="4">
        <v>78.4585</v>
      </c>
      <c r="L97" s="36"/>
    </row>
    <row r="98" spans="5:12" ht="13.5" customHeight="1">
      <c r="E98" s="1" t="s">
        <v>199</v>
      </c>
      <c r="H98" s="1">
        <v>83</v>
      </c>
      <c r="I98" s="48">
        <v>6512</v>
      </c>
      <c r="J98" s="45">
        <f t="shared" si="5"/>
        <v>981859.6000000001</v>
      </c>
      <c r="K98" s="4">
        <v>78.4585</v>
      </c>
      <c r="L98" s="36"/>
    </row>
    <row r="99" spans="5:12" ht="13.5" customHeight="1">
      <c r="E99" s="1" t="s">
        <v>200</v>
      </c>
      <c r="H99" s="1">
        <v>41</v>
      </c>
      <c r="I99" s="48">
        <v>3216.8</v>
      </c>
      <c r="J99" s="45">
        <f t="shared" si="5"/>
        <v>985076.4000000001</v>
      </c>
      <c r="K99" s="4">
        <v>78.4585</v>
      </c>
      <c r="L99" s="36"/>
    </row>
    <row r="100" spans="5:12" ht="13.5" customHeight="1">
      <c r="E100" s="1" t="s">
        <v>201</v>
      </c>
      <c r="H100" s="1">
        <v>45</v>
      </c>
      <c r="I100" s="48">
        <v>3530.6</v>
      </c>
      <c r="J100" s="45">
        <f t="shared" si="5"/>
        <v>988607.0000000001</v>
      </c>
      <c r="K100" s="4">
        <v>78.4585</v>
      </c>
      <c r="L100" s="36"/>
    </row>
    <row r="101" spans="5:12" ht="13.5" customHeight="1">
      <c r="E101" s="1" t="s">
        <v>202</v>
      </c>
      <c r="H101" s="1">
        <v>57</v>
      </c>
      <c r="I101" s="48">
        <v>4472</v>
      </c>
      <c r="J101" s="45">
        <f t="shared" si="5"/>
        <v>993079.0000000001</v>
      </c>
      <c r="K101" s="4">
        <v>78.4585</v>
      </c>
      <c r="L101" s="35"/>
    </row>
    <row r="102" spans="5:12" ht="24.75" customHeight="1">
      <c r="E102" s="21" t="s">
        <v>203</v>
      </c>
      <c r="H102" s="58">
        <v>192</v>
      </c>
      <c r="I102" s="60">
        <v>15064</v>
      </c>
      <c r="J102" s="45">
        <f t="shared" si="5"/>
        <v>1008143.0000000001</v>
      </c>
      <c r="K102" s="69">
        <v>78.4585</v>
      </c>
      <c r="L102" s="36"/>
    </row>
    <row r="103" spans="5:12" ht="26.25" customHeight="1">
      <c r="E103" s="21" t="s">
        <v>232</v>
      </c>
      <c r="G103" s="1">
        <v>36</v>
      </c>
      <c r="I103" s="48">
        <v>4289</v>
      </c>
      <c r="J103" s="45">
        <f>J102+I103</f>
        <v>1012432.0000000001</v>
      </c>
      <c r="K103" s="4">
        <v>119.1389</v>
      </c>
      <c r="L103" s="36"/>
    </row>
    <row r="104" spans="5:12" ht="13.5" customHeight="1">
      <c r="E104" s="1" t="s">
        <v>204</v>
      </c>
      <c r="G104" s="1">
        <v>51</v>
      </c>
      <c r="I104" s="48">
        <v>6076</v>
      </c>
      <c r="J104" s="45">
        <f t="shared" si="5"/>
        <v>1018508.0000000001</v>
      </c>
      <c r="K104" s="4">
        <v>119.1389</v>
      </c>
      <c r="L104" s="36"/>
    </row>
    <row r="105" spans="5:12" ht="13.5" customHeight="1">
      <c r="E105" s="1" t="s">
        <v>205</v>
      </c>
      <c r="G105" s="1">
        <v>13</v>
      </c>
      <c r="I105" s="48">
        <v>1548.8</v>
      </c>
      <c r="J105" s="45">
        <f t="shared" si="5"/>
        <v>1020056.8000000002</v>
      </c>
      <c r="K105" s="4">
        <v>119.1389</v>
      </c>
      <c r="L105" s="36"/>
    </row>
    <row r="106" spans="1:12" ht="13.5" customHeight="1" thickBot="1">
      <c r="A106" s="10"/>
      <c r="B106" s="10"/>
      <c r="C106" s="7"/>
      <c r="D106" s="7"/>
      <c r="E106" s="7" t="s">
        <v>233</v>
      </c>
      <c r="F106" s="7"/>
      <c r="G106" s="7">
        <v>16</v>
      </c>
      <c r="H106" s="7"/>
      <c r="I106" s="49">
        <v>1906.2</v>
      </c>
      <c r="J106" s="46">
        <f t="shared" si="5"/>
        <v>1021963.0000000001</v>
      </c>
      <c r="K106" s="8">
        <v>119.1389</v>
      </c>
      <c r="L106" s="36"/>
    </row>
    <row r="107" spans="1:210" s="31" customFormat="1" ht="18" customHeight="1">
      <c r="A107" s="28"/>
      <c r="B107" s="28"/>
      <c r="C107" s="29" t="s">
        <v>234</v>
      </c>
      <c r="D107" s="29"/>
      <c r="E107" s="29"/>
      <c r="F107" s="44">
        <f>SUM(F83:F106)</f>
        <v>1386</v>
      </c>
      <c r="G107" s="44">
        <f>SUM(G83:G106)</f>
        <v>116</v>
      </c>
      <c r="H107" s="44">
        <f>SUM(H83:H106)</f>
        <v>731</v>
      </c>
      <c r="I107" s="42">
        <f>SUM(I83:I106)</f>
        <v>155326</v>
      </c>
      <c r="J107" s="41"/>
      <c r="K107" s="30"/>
      <c r="L107" s="37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</row>
    <row r="108" spans="1:12" ht="24.75" customHeight="1">
      <c r="A108" s="9">
        <v>5</v>
      </c>
      <c r="B108" s="5">
        <v>1569</v>
      </c>
      <c r="C108" s="2" t="s">
        <v>122</v>
      </c>
      <c r="E108" s="21" t="s">
        <v>124</v>
      </c>
      <c r="F108" s="1">
        <v>92.67</v>
      </c>
      <c r="I108" s="48">
        <v>5627</v>
      </c>
      <c r="J108" s="45">
        <f>J106+I108</f>
        <v>1027590.0000000001</v>
      </c>
      <c r="K108" s="4">
        <v>60.719</v>
      </c>
      <c r="L108" s="36"/>
    </row>
    <row r="109" spans="3:12" ht="15">
      <c r="C109" s="2" t="s">
        <v>123</v>
      </c>
      <c r="E109" s="1" t="s">
        <v>125</v>
      </c>
      <c r="F109" s="1">
        <v>752.15</v>
      </c>
      <c r="I109" s="48">
        <v>45670</v>
      </c>
      <c r="J109" s="45">
        <f>J108+I109</f>
        <v>1073260</v>
      </c>
      <c r="K109" s="4">
        <v>60.719</v>
      </c>
      <c r="L109" s="36"/>
    </row>
    <row r="110" spans="1:12" ht="15.75" thickBot="1">
      <c r="A110" s="10"/>
      <c r="B110" s="10"/>
      <c r="C110" s="19" t="s">
        <v>226</v>
      </c>
      <c r="D110" s="7"/>
      <c r="E110" s="7" t="s">
        <v>126</v>
      </c>
      <c r="F110" s="7"/>
      <c r="G110" s="7"/>
      <c r="H110" s="7">
        <v>37.22</v>
      </c>
      <c r="I110" s="49">
        <v>3009</v>
      </c>
      <c r="J110" s="46">
        <f>J109+I110</f>
        <v>1076269</v>
      </c>
      <c r="K110" s="8">
        <v>80.8352</v>
      </c>
      <c r="L110" s="36"/>
    </row>
    <row r="111" spans="1:210" s="31" customFormat="1" ht="16.5">
      <c r="A111" s="28"/>
      <c r="B111" s="28"/>
      <c r="C111" s="29" t="s">
        <v>234</v>
      </c>
      <c r="D111" s="29"/>
      <c r="E111" s="29"/>
      <c r="F111" s="41">
        <f>SUM(F108:F110)</f>
        <v>844.8199999999999</v>
      </c>
      <c r="G111" s="41">
        <f>SUM(G108:G110)</f>
        <v>0</v>
      </c>
      <c r="H111" s="41">
        <f>SUM(H108:H110)</f>
        <v>37.22</v>
      </c>
      <c r="I111" s="42">
        <f>SUM(I108:I110)</f>
        <v>54306</v>
      </c>
      <c r="J111" s="41"/>
      <c r="K111" s="30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</row>
    <row r="112" spans="1:11" ht="33.75" customHeight="1">
      <c r="A112" s="9">
        <v>6</v>
      </c>
      <c r="B112" s="5">
        <v>300</v>
      </c>
      <c r="C112" s="2" t="s">
        <v>238</v>
      </c>
      <c r="D112" s="1" t="s">
        <v>240</v>
      </c>
      <c r="E112" s="1" t="s">
        <v>242</v>
      </c>
      <c r="F112" s="1">
        <v>61</v>
      </c>
      <c r="I112" s="48">
        <v>3714</v>
      </c>
      <c r="J112" s="45">
        <f>J110+I112</f>
        <v>1079983</v>
      </c>
      <c r="K112" s="4">
        <v>60.879</v>
      </c>
    </row>
    <row r="113" spans="1:11" ht="20.25" customHeight="1" thickBot="1">
      <c r="A113" s="10"/>
      <c r="B113" s="54"/>
      <c r="C113" s="19" t="s">
        <v>239</v>
      </c>
      <c r="D113" s="7" t="s">
        <v>241</v>
      </c>
      <c r="E113" s="7" t="s">
        <v>243</v>
      </c>
      <c r="F113" s="7">
        <v>166</v>
      </c>
      <c r="G113" s="7"/>
      <c r="H113" s="7"/>
      <c r="I113" s="49">
        <v>10106</v>
      </c>
      <c r="J113" s="46">
        <f>J112+I113</f>
        <v>1090089</v>
      </c>
      <c r="K113" s="8">
        <v>60.879</v>
      </c>
    </row>
    <row r="114" spans="1:210" s="17" customFormat="1" ht="16.5">
      <c r="A114" s="51"/>
      <c r="B114" s="51"/>
      <c r="C114" s="50" t="s">
        <v>234</v>
      </c>
      <c r="D114" s="50"/>
      <c r="E114" s="50"/>
      <c r="F114" s="50">
        <f>SUM(F112:F113)</f>
        <v>227</v>
      </c>
      <c r="G114" s="50"/>
      <c r="H114" s="50"/>
      <c r="I114" s="53">
        <f>SUM(I112:I113)</f>
        <v>13820</v>
      </c>
      <c r="J114" s="52"/>
      <c r="K114" s="50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</row>
    <row r="115" spans="1:11" ht="24.75" customHeight="1">
      <c r="A115" s="9">
        <v>7</v>
      </c>
      <c r="B115" s="5">
        <v>371</v>
      </c>
      <c r="C115" s="2" t="s">
        <v>127</v>
      </c>
      <c r="D115" s="1" t="s">
        <v>128</v>
      </c>
      <c r="E115" s="1" t="s">
        <v>129</v>
      </c>
      <c r="G115" s="1">
        <v>100.61</v>
      </c>
      <c r="I115" s="48">
        <v>11964.3</v>
      </c>
      <c r="J115" s="45">
        <f>J113+I115</f>
        <v>1102053.3</v>
      </c>
      <c r="K115" s="4">
        <v>118.9182</v>
      </c>
    </row>
    <row r="116" spans="3:11" ht="15">
      <c r="C116" s="2" t="s">
        <v>227</v>
      </c>
      <c r="D116" s="1" t="s">
        <v>130</v>
      </c>
      <c r="E116" s="1" t="s">
        <v>131</v>
      </c>
      <c r="G116" s="1">
        <v>99.51</v>
      </c>
      <c r="I116" s="48">
        <v>11833.5</v>
      </c>
      <c r="J116" s="45">
        <f>J115+I116</f>
        <v>1113886.8</v>
      </c>
      <c r="K116" s="4">
        <v>118.9182</v>
      </c>
    </row>
    <row r="117" spans="4:11" ht="13.5">
      <c r="D117" s="1" t="s">
        <v>132</v>
      </c>
      <c r="E117" s="1" t="s">
        <v>133</v>
      </c>
      <c r="G117" s="1">
        <v>250.05</v>
      </c>
      <c r="I117" s="48">
        <v>29735.5</v>
      </c>
      <c r="J117" s="45">
        <f>J116+I117</f>
        <v>1143622.3</v>
      </c>
      <c r="K117" s="4">
        <v>118.9182</v>
      </c>
    </row>
    <row r="118" spans="4:11" ht="13.5">
      <c r="D118" s="1" t="s">
        <v>134</v>
      </c>
      <c r="E118" s="1" t="s">
        <v>135</v>
      </c>
      <c r="G118" s="1">
        <v>113.77</v>
      </c>
      <c r="I118" s="48">
        <v>13529.3</v>
      </c>
      <c r="J118" s="45">
        <f>J117+I118</f>
        <v>1157151.6</v>
      </c>
      <c r="K118" s="4">
        <v>118.9182</v>
      </c>
    </row>
    <row r="119" spans="4:11" ht="13.5">
      <c r="D119" s="1" t="s">
        <v>136</v>
      </c>
      <c r="E119" s="1" t="s">
        <v>137</v>
      </c>
      <c r="G119" s="1">
        <v>73.56</v>
      </c>
      <c r="I119" s="48">
        <v>8747.6</v>
      </c>
      <c r="J119" s="45">
        <f aca="true" t="shared" si="6" ref="J119:J143">J118+I119</f>
        <v>1165899.2000000002</v>
      </c>
      <c r="K119" s="4">
        <v>118.9182</v>
      </c>
    </row>
    <row r="120" spans="4:11" ht="13.5">
      <c r="D120" s="1" t="s">
        <v>138</v>
      </c>
      <c r="E120" s="1" t="s">
        <v>139</v>
      </c>
      <c r="G120" s="1">
        <v>92.05</v>
      </c>
      <c r="I120" s="48">
        <v>10946.4</v>
      </c>
      <c r="J120" s="45">
        <f t="shared" si="6"/>
        <v>1176845.6</v>
      </c>
      <c r="K120" s="4">
        <v>118.9182</v>
      </c>
    </row>
    <row r="121" spans="4:11" ht="13.5">
      <c r="D121" s="1" t="s">
        <v>140</v>
      </c>
      <c r="E121" s="1" t="s">
        <v>141</v>
      </c>
      <c r="G121" s="1">
        <v>91.52</v>
      </c>
      <c r="I121" s="48">
        <v>10883.3</v>
      </c>
      <c r="J121" s="45">
        <f t="shared" si="6"/>
        <v>1187728.9000000001</v>
      </c>
      <c r="K121" s="4">
        <v>118.9182</v>
      </c>
    </row>
    <row r="122" spans="4:11" ht="13.5">
      <c r="D122" s="1" t="s">
        <v>142</v>
      </c>
      <c r="E122" s="1" t="s">
        <v>143</v>
      </c>
      <c r="G122" s="1">
        <v>83.72</v>
      </c>
      <c r="I122" s="48">
        <v>9955.8</v>
      </c>
      <c r="J122" s="45">
        <f t="shared" si="6"/>
        <v>1197684.7000000002</v>
      </c>
      <c r="K122" s="4">
        <v>118.9182</v>
      </c>
    </row>
    <row r="123" spans="4:11" ht="13.5">
      <c r="D123" s="1" t="s">
        <v>144</v>
      </c>
      <c r="E123" s="1" t="s">
        <v>145</v>
      </c>
      <c r="G123" s="1">
        <v>335.12</v>
      </c>
      <c r="I123" s="48">
        <v>39851.8</v>
      </c>
      <c r="J123" s="45">
        <f t="shared" si="6"/>
        <v>1237536.5000000002</v>
      </c>
      <c r="K123" s="4">
        <v>118.9182</v>
      </c>
    </row>
    <row r="124" spans="4:11" ht="13.5">
      <c r="D124" s="1" t="s">
        <v>146</v>
      </c>
      <c r="E124" s="1" t="s">
        <v>147</v>
      </c>
      <c r="G124" s="1">
        <v>98.66</v>
      </c>
      <c r="I124" s="48">
        <v>11732.4</v>
      </c>
      <c r="J124" s="45">
        <f t="shared" si="6"/>
        <v>1249268.9000000001</v>
      </c>
      <c r="K124" s="4">
        <v>118.9182</v>
      </c>
    </row>
    <row r="125" spans="4:11" ht="13.5">
      <c r="D125" s="1" t="s">
        <v>148</v>
      </c>
      <c r="E125" s="1" t="s">
        <v>149</v>
      </c>
      <c r="G125" s="1">
        <v>47.99</v>
      </c>
      <c r="I125" s="48">
        <v>5706.8</v>
      </c>
      <c r="J125" s="45">
        <f t="shared" si="6"/>
        <v>1254975.7000000002</v>
      </c>
      <c r="K125" s="4">
        <v>118.9182</v>
      </c>
    </row>
    <row r="126" spans="4:11" ht="13.5">
      <c r="D126" s="1" t="s">
        <v>150</v>
      </c>
      <c r="E126" s="1" t="s">
        <v>151</v>
      </c>
      <c r="G126" s="1">
        <v>5.19</v>
      </c>
      <c r="I126" s="48">
        <v>617.1</v>
      </c>
      <c r="J126" s="45">
        <f t="shared" si="6"/>
        <v>1255592.8000000003</v>
      </c>
      <c r="K126" s="4">
        <v>118.9182</v>
      </c>
    </row>
    <row r="127" spans="4:11" ht="13.5">
      <c r="D127" s="1" t="s">
        <v>152</v>
      </c>
      <c r="E127" s="1" t="s">
        <v>153</v>
      </c>
      <c r="G127" s="1">
        <v>190.22</v>
      </c>
      <c r="I127" s="48">
        <v>22620.6</v>
      </c>
      <c r="J127" s="45">
        <f t="shared" si="6"/>
        <v>1278213.4000000004</v>
      </c>
      <c r="K127" s="4">
        <v>118.9182</v>
      </c>
    </row>
    <row r="128" spans="4:11" ht="13.5">
      <c r="D128" s="1" t="s">
        <v>154</v>
      </c>
      <c r="E128" s="1" t="s">
        <v>147</v>
      </c>
      <c r="G128" s="1">
        <v>8.27</v>
      </c>
      <c r="I128" s="48">
        <v>983.4</v>
      </c>
      <c r="J128" s="45">
        <f t="shared" si="6"/>
        <v>1279196.8000000003</v>
      </c>
      <c r="K128" s="4">
        <v>118.9182</v>
      </c>
    </row>
    <row r="129" spans="4:11" ht="13.5">
      <c r="D129" s="1" t="s">
        <v>155</v>
      </c>
      <c r="E129" s="1" t="s">
        <v>156</v>
      </c>
      <c r="G129" s="1">
        <v>831.65</v>
      </c>
      <c r="I129" s="48">
        <v>98898.3</v>
      </c>
      <c r="J129" s="45">
        <f t="shared" si="6"/>
        <v>1378095.1000000003</v>
      </c>
      <c r="K129" s="4">
        <v>118.9182</v>
      </c>
    </row>
    <row r="130" spans="4:11" ht="13.5">
      <c r="D130" s="1" t="s">
        <v>157</v>
      </c>
      <c r="E130" s="1" t="s">
        <v>158</v>
      </c>
      <c r="F130" s="1">
        <v>22</v>
      </c>
      <c r="I130" s="48">
        <v>1335.8</v>
      </c>
      <c r="J130" s="45">
        <f t="shared" si="6"/>
        <v>1379430.9000000004</v>
      </c>
      <c r="K130" s="4">
        <v>60.719</v>
      </c>
    </row>
    <row r="131" spans="4:11" ht="13.5">
      <c r="D131" s="1" t="s">
        <v>159</v>
      </c>
      <c r="E131" s="1" t="s">
        <v>160</v>
      </c>
      <c r="F131" s="1">
        <v>21</v>
      </c>
      <c r="I131" s="48">
        <v>1275.1</v>
      </c>
      <c r="J131" s="45">
        <f t="shared" si="6"/>
        <v>1380706.0000000005</v>
      </c>
      <c r="K131" s="4">
        <v>60.719</v>
      </c>
    </row>
    <row r="132" spans="4:11" ht="13.5">
      <c r="D132" s="1" t="s">
        <v>161</v>
      </c>
      <c r="E132" s="1" t="s">
        <v>162</v>
      </c>
      <c r="F132" s="1">
        <v>432.72</v>
      </c>
      <c r="I132" s="48">
        <v>26274.3</v>
      </c>
      <c r="J132" s="45">
        <f t="shared" si="6"/>
        <v>1406980.3000000005</v>
      </c>
      <c r="K132" s="4">
        <v>60.719</v>
      </c>
    </row>
    <row r="133" spans="4:11" ht="13.5">
      <c r="D133" s="1" t="s">
        <v>163</v>
      </c>
      <c r="E133" s="1" t="s">
        <v>164</v>
      </c>
      <c r="F133" s="1">
        <v>867.56</v>
      </c>
      <c r="I133" s="48">
        <v>52677.3</v>
      </c>
      <c r="J133" s="45">
        <f t="shared" si="6"/>
        <v>1459657.6000000006</v>
      </c>
      <c r="K133" s="4">
        <v>60.719</v>
      </c>
    </row>
    <row r="134" spans="4:11" ht="13.5">
      <c r="D134" s="1" t="s">
        <v>165</v>
      </c>
      <c r="E134" s="1" t="s">
        <v>166</v>
      </c>
      <c r="F134" s="1">
        <v>43.82</v>
      </c>
      <c r="I134" s="48">
        <v>2660.7</v>
      </c>
      <c r="J134" s="45">
        <f t="shared" si="6"/>
        <v>1462318.3000000005</v>
      </c>
      <c r="K134" s="4">
        <v>60.719</v>
      </c>
    </row>
    <row r="135" spans="4:11" ht="27" customHeight="1">
      <c r="D135" s="57" t="s">
        <v>167</v>
      </c>
      <c r="E135" s="12" t="s">
        <v>168</v>
      </c>
      <c r="F135" s="58">
        <v>152</v>
      </c>
      <c r="G135" s="58"/>
      <c r="H135" s="58"/>
      <c r="I135" s="60">
        <v>9229.2</v>
      </c>
      <c r="J135" s="45">
        <f t="shared" si="6"/>
        <v>1471547.5000000005</v>
      </c>
      <c r="K135" s="69">
        <v>60.719</v>
      </c>
    </row>
    <row r="136" spans="4:11" ht="13.5">
      <c r="D136" s="1" t="s">
        <v>169</v>
      </c>
      <c r="E136" s="1" t="s">
        <v>170</v>
      </c>
      <c r="F136" s="1">
        <v>26</v>
      </c>
      <c r="I136" s="48">
        <v>1578.6</v>
      </c>
      <c r="J136" s="45">
        <f t="shared" si="6"/>
        <v>1473126.1000000006</v>
      </c>
      <c r="K136" s="4">
        <v>60.719</v>
      </c>
    </row>
    <row r="137" spans="4:11" ht="13.5">
      <c r="D137" s="1" t="s">
        <v>171</v>
      </c>
      <c r="E137" s="1" t="s">
        <v>172</v>
      </c>
      <c r="F137" s="1">
        <v>48.44</v>
      </c>
      <c r="I137" s="48">
        <v>2941.2</v>
      </c>
      <c r="J137" s="45">
        <f t="shared" si="6"/>
        <v>1476067.3000000005</v>
      </c>
      <c r="K137" s="4">
        <v>60.719</v>
      </c>
    </row>
    <row r="138" spans="4:11" ht="25.5" customHeight="1">
      <c r="D138" s="57" t="s">
        <v>173</v>
      </c>
      <c r="E138" s="12" t="s">
        <v>174</v>
      </c>
      <c r="F138" s="1">
        <v>48.44</v>
      </c>
      <c r="H138" s="58"/>
      <c r="I138" s="60">
        <v>2941</v>
      </c>
      <c r="J138" s="45">
        <f t="shared" si="6"/>
        <v>1479008.3000000005</v>
      </c>
      <c r="K138" s="69">
        <v>60.719</v>
      </c>
    </row>
    <row r="139" spans="4:11" ht="13.5">
      <c r="D139" s="1" t="s">
        <v>175</v>
      </c>
      <c r="E139" s="1" t="s">
        <v>176</v>
      </c>
      <c r="F139" s="1">
        <v>29</v>
      </c>
      <c r="I139" s="48">
        <v>1760.8</v>
      </c>
      <c r="J139" s="45">
        <f t="shared" si="6"/>
        <v>1480769.1000000006</v>
      </c>
      <c r="K139" s="4">
        <v>60.719</v>
      </c>
    </row>
    <row r="140" spans="4:11" ht="13.5">
      <c r="D140" s="1" t="s">
        <v>177</v>
      </c>
      <c r="E140" s="1" t="s">
        <v>178</v>
      </c>
      <c r="F140" s="1">
        <v>44.13</v>
      </c>
      <c r="I140" s="48">
        <v>2679.5</v>
      </c>
      <c r="J140" s="45">
        <f t="shared" si="6"/>
        <v>1483448.6000000006</v>
      </c>
      <c r="K140" s="4">
        <v>60.719</v>
      </c>
    </row>
    <row r="141" spans="4:11" ht="13.5">
      <c r="D141" s="1" t="s">
        <v>179</v>
      </c>
      <c r="E141" s="1" t="s">
        <v>180</v>
      </c>
      <c r="F141" s="1">
        <v>220.46</v>
      </c>
      <c r="I141" s="48">
        <v>13386.1</v>
      </c>
      <c r="J141" s="45">
        <f t="shared" si="6"/>
        <v>1496834.7000000007</v>
      </c>
      <c r="K141" s="4">
        <v>60.719</v>
      </c>
    </row>
    <row r="142" spans="4:11" ht="13.5">
      <c r="D142" s="1" t="s">
        <v>181</v>
      </c>
      <c r="E142" s="1" t="s">
        <v>182</v>
      </c>
      <c r="F142" s="1">
        <v>121.9</v>
      </c>
      <c r="I142" s="48">
        <v>7401.6</v>
      </c>
      <c r="J142" s="45">
        <f t="shared" si="6"/>
        <v>1504236.3000000007</v>
      </c>
      <c r="K142" s="4">
        <v>60.719</v>
      </c>
    </row>
    <row r="143" spans="1:11" ht="14.25" thickBot="1">
      <c r="A143" s="10"/>
      <c r="B143" s="10"/>
      <c r="C143" s="7"/>
      <c r="D143" s="7" t="s">
        <v>183</v>
      </c>
      <c r="E143" s="7" t="s">
        <v>184</v>
      </c>
      <c r="F143" s="7">
        <v>220.8</v>
      </c>
      <c r="G143" s="7"/>
      <c r="H143" s="14"/>
      <c r="I143" s="49">
        <v>13406.7</v>
      </c>
      <c r="J143" s="46">
        <f t="shared" si="6"/>
        <v>1517643.0000000007</v>
      </c>
      <c r="K143" s="8">
        <v>60.719</v>
      </c>
    </row>
    <row r="144" spans="1:210" s="31" customFormat="1" ht="16.5">
      <c r="A144" s="28"/>
      <c r="B144" s="28"/>
      <c r="C144" s="29" t="s">
        <v>234</v>
      </c>
      <c r="D144" s="29"/>
      <c r="E144" s="29"/>
      <c r="F144" s="44">
        <f>SUM(F115:F143)</f>
        <v>2298.2700000000004</v>
      </c>
      <c r="G144" s="44">
        <f>SUM(G115:G143)</f>
        <v>2421.89</v>
      </c>
      <c r="H144" s="44">
        <f>SUM(H115:H143)</f>
        <v>0</v>
      </c>
      <c r="I144" s="42">
        <f>SUM(I115:I143)</f>
        <v>427553.9999999999</v>
      </c>
      <c r="J144" s="41"/>
      <c r="K144" s="30"/>
      <c r="L144" s="37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</row>
    <row r="145" spans="1:11" ht="24.75" customHeight="1">
      <c r="A145" s="9">
        <v>8</v>
      </c>
      <c r="B145" s="5">
        <v>438</v>
      </c>
      <c r="C145" s="2" t="s">
        <v>206</v>
      </c>
      <c r="E145" s="1" t="s">
        <v>207</v>
      </c>
      <c r="F145" s="1">
        <v>10</v>
      </c>
      <c r="I145" s="48">
        <f>F145*K145</f>
        <v>606.87446</v>
      </c>
      <c r="J145" s="47">
        <f>J143+I145</f>
        <v>1518249.8744600008</v>
      </c>
      <c r="K145" s="39">
        <v>60.687446</v>
      </c>
    </row>
    <row r="146" spans="2:11" ht="15">
      <c r="B146" s="5"/>
      <c r="C146" s="2" t="s">
        <v>228</v>
      </c>
      <c r="E146" s="1" t="s">
        <v>208</v>
      </c>
      <c r="F146" s="1">
        <v>110</v>
      </c>
      <c r="I146" s="48">
        <f aca="true" t="shared" si="7" ref="I146:I165">F146*K146</f>
        <v>6675.61906</v>
      </c>
      <c r="J146" s="47">
        <f>J145+I146</f>
        <v>1524925.4935200007</v>
      </c>
      <c r="K146" s="39">
        <v>60.687446</v>
      </c>
    </row>
    <row r="147" spans="5:11" ht="13.5">
      <c r="E147" s="1" t="s">
        <v>209</v>
      </c>
      <c r="F147" s="1">
        <v>10</v>
      </c>
      <c r="I147" s="48">
        <f t="shared" si="7"/>
        <v>606.87446</v>
      </c>
      <c r="J147" s="47">
        <f aca="true" t="shared" si="8" ref="J147:J165">J146+I147</f>
        <v>1525532.3679800008</v>
      </c>
      <c r="K147" s="39">
        <v>60.687446</v>
      </c>
    </row>
    <row r="148" spans="5:11" ht="13.5">
      <c r="E148" s="1" t="s">
        <v>210</v>
      </c>
      <c r="F148" s="1">
        <v>10</v>
      </c>
      <c r="I148" s="48">
        <f t="shared" si="7"/>
        <v>606.87446</v>
      </c>
      <c r="J148" s="47">
        <f t="shared" si="8"/>
        <v>1526139.2424400009</v>
      </c>
      <c r="K148" s="39">
        <v>60.687446</v>
      </c>
    </row>
    <row r="149" spans="5:11" ht="13.5">
      <c r="E149" s="1" t="s">
        <v>211</v>
      </c>
      <c r="F149" s="1">
        <v>10</v>
      </c>
      <c r="I149" s="48">
        <f t="shared" si="7"/>
        <v>606.87446</v>
      </c>
      <c r="J149" s="47">
        <f t="shared" si="8"/>
        <v>1526746.116900001</v>
      </c>
      <c r="K149" s="39">
        <v>60.687446</v>
      </c>
    </row>
    <row r="150" spans="5:11" ht="13.5">
      <c r="E150" s="1" t="s">
        <v>212</v>
      </c>
      <c r="F150" s="1">
        <v>10</v>
      </c>
      <c r="I150" s="48">
        <f t="shared" si="7"/>
        <v>606.87446</v>
      </c>
      <c r="J150" s="47">
        <f t="shared" si="8"/>
        <v>1527352.991360001</v>
      </c>
      <c r="K150" s="39">
        <v>60.687446</v>
      </c>
    </row>
    <row r="151" spans="5:11" ht="13.5">
      <c r="E151" s="1" t="s">
        <v>213</v>
      </c>
      <c r="F151" s="1">
        <v>10</v>
      </c>
      <c r="I151" s="48">
        <f t="shared" si="7"/>
        <v>606.87446</v>
      </c>
      <c r="J151" s="47">
        <f t="shared" si="8"/>
        <v>1527959.865820001</v>
      </c>
      <c r="K151" s="39">
        <v>60.687446</v>
      </c>
    </row>
    <row r="152" spans="5:11" ht="13.5">
      <c r="E152" s="1" t="s">
        <v>214</v>
      </c>
      <c r="F152" s="1">
        <v>110</v>
      </c>
      <c r="I152" s="48">
        <f t="shared" si="7"/>
        <v>6675.61906</v>
      </c>
      <c r="J152" s="47">
        <f t="shared" si="8"/>
        <v>1534635.484880001</v>
      </c>
      <c r="K152" s="39">
        <v>60.687446</v>
      </c>
    </row>
    <row r="153" spans="5:11" ht="13.5">
      <c r="E153" s="1" t="s">
        <v>215</v>
      </c>
      <c r="F153" s="1">
        <v>8</v>
      </c>
      <c r="I153" s="48">
        <f t="shared" si="7"/>
        <v>485.499568</v>
      </c>
      <c r="J153" s="47">
        <f t="shared" si="8"/>
        <v>1535120.984448001</v>
      </c>
      <c r="K153" s="39">
        <v>60.687446</v>
      </c>
    </row>
    <row r="154" spans="5:11" ht="13.5">
      <c r="E154" s="1" t="s">
        <v>216</v>
      </c>
      <c r="F154" s="1">
        <v>34</v>
      </c>
      <c r="I154" s="48">
        <f t="shared" si="7"/>
        <v>2063.373164</v>
      </c>
      <c r="J154" s="47">
        <f t="shared" si="8"/>
        <v>1537184.357612001</v>
      </c>
      <c r="K154" s="39">
        <v>60.687446</v>
      </c>
    </row>
    <row r="155" spans="5:11" ht="13.5">
      <c r="E155" s="1" t="s">
        <v>182</v>
      </c>
      <c r="F155" s="1">
        <v>110</v>
      </c>
      <c r="I155" s="48">
        <f t="shared" si="7"/>
        <v>6675.61906</v>
      </c>
      <c r="J155" s="47">
        <f t="shared" si="8"/>
        <v>1543859.976672001</v>
      </c>
      <c r="K155" s="39">
        <v>60.687446</v>
      </c>
    </row>
    <row r="156" spans="5:11" ht="13.5">
      <c r="E156" s="1" t="s">
        <v>217</v>
      </c>
      <c r="F156" s="1">
        <v>165.97</v>
      </c>
      <c r="I156" s="48">
        <f t="shared" si="7"/>
        <v>10072.29541262</v>
      </c>
      <c r="J156" s="47">
        <f t="shared" si="8"/>
        <v>1553932.272084621</v>
      </c>
      <c r="K156" s="39">
        <v>60.687446</v>
      </c>
    </row>
    <row r="157" spans="5:11" ht="13.5">
      <c r="E157" s="1" t="s">
        <v>218</v>
      </c>
      <c r="F157" s="1">
        <v>16804.26</v>
      </c>
      <c r="I157" s="48">
        <f t="shared" si="7"/>
        <v>1019807.6213199599</v>
      </c>
      <c r="J157" s="47">
        <f t="shared" si="8"/>
        <v>2573739.8934045807</v>
      </c>
      <c r="K157" s="39">
        <v>60.687446</v>
      </c>
    </row>
    <row r="158" spans="5:11" ht="13.5">
      <c r="E158" s="1" t="s">
        <v>219</v>
      </c>
      <c r="F158" s="1">
        <v>201.48</v>
      </c>
      <c r="I158" s="48">
        <f t="shared" si="7"/>
        <v>12227.30662008</v>
      </c>
      <c r="J158" s="47">
        <f t="shared" si="8"/>
        <v>2585967.2000246607</v>
      </c>
      <c r="K158" s="39">
        <v>60.687446</v>
      </c>
    </row>
    <row r="159" spans="5:11" ht="13.5">
      <c r="E159" s="1" t="s">
        <v>220</v>
      </c>
      <c r="F159" s="1">
        <v>114.21</v>
      </c>
      <c r="I159" s="48">
        <f t="shared" si="7"/>
        <v>6931.11320766</v>
      </c>
      <c r="J159" s="47">
        <f t="shared" si="8"/>
        <v>2592898.313232321</v>
      </c>
      <c r="K159" s="39">
        <v>60.687446</v>
      </c>
    </row>
    <row r="160" spans="5:11" ht="13.5">
      <c r="E160" s="1" t="s">
        <v>221</v>
      </c>
      <c r="F160" s="1">
        <v>177.47</v>
      </c>
      <c r="I160" s="48">
        <f t="shared" si="7"/>
        <v>10770.201041620001</v>
      </c>
      <c r="J160" s="47">
        <f t="shared" si="8"/>
        <v>2603668.514273941</v>
      </c>
      <c r="K160" s="39">
        <v>60.687446</v>
      </c>
    </row>
    <row r="161" spans="5:11" ht="13.5">
      <c r="E161" s="1" t="s">
        <v>222</v>
      </c>
      <c r="F161" s="1">
        <v>63.13</v>
      </c>
      <c r="I161" s="48">
        <f t="shared" si="7"/>
        <v>3831.19846598</v>
      </c>
      <c r="J161" s="47">
        <f t="shared" si="8"/>
        <v>2607499.712739921</v>
      </c>
      <c r="K161" s="39">
        <v>60.687446</v>
      </c>
    </row>
    <row r="162" spans="5:11" ht="13.5">
      <c r="E162" s="1" t="s">
        <v>222</v>
      </c>
      <c r="F162" s="1">
        <v>136.44</v>
      </c>
      <c r="I162" s="48">
        <f t="shared" si="7"/>
        <v>8280.19513224</v>
      </c>
      <c r="J162" s="47">
        <f t="shared" si="8"/>
        <v>2615779.9078721614</v>
      </c>
      <c r="K162" s="39">
        <v>60.687446</v>
      </c>
    </row>
    <row r="163" spans="5:11" ht="13.5">
      <c r="E163" s="1" t="s">
        <v>223</v>
      </c>
      <c r="F163" s="1">
        <v>506.26</v>
      </c>
      <c r="I163" s="48">
        <f t="shared" si="7"/>
        <v>30723.626411960002</v>
      </c>
      <c r="J163" s="47">
        <f t="shared" si="8"/>
        <v>2646503.5342841214</v>
      </c>
      <c r="K163" s="39">
        <v>60.687446</v>
      </c>
    </row>
    <row r="164" spans="5:11" ht="13.5">
      <c r="E164" s="1" t="s">
        <v>224</v>
      </c>
      <c r="F164" s="1">
        <v>55.5</v>
      </c>
      <c r="I164" s="48">
        <f t="shared" si="7"/>
        <v>3368.153253</v>
      </c>
      <c r="J164" s="47">
        <f t="shared" si="8"/>
        <v>2649871.6875371216</v>
      </c>
      <c r="K164" s="39">
        <v>60.687446</v>
      </c>
    </row>
    <row r="165" spans="1:11" ht="14.25" thickBot="1">
      <c r="A165" s="10"/>
      <c r="B165" s="10"/>
      <c r="C165" s="7"/>
      <c r="D165" s="7"/>
      <c r="E165" s="7" t="s">
        <v>225</v>
      </c>
      <c r="F165" s="7">
        <v>54.39</v>
      </c>
      <c r="G165" s="7"/>
      <c r="H165" s="7"/>
      <c r="I165" s="49">
        <f t="shared" si="7"/>
        <v>3300.79018794</v>
      </c>
      <c r="J165" s="46">
        <f t="shared" si="8"/>
        <v>2653172.4777250616</v>
      </c>
      <c r="K165" s="38">
        <v>60.687446</v>
      </c>
    </row>
    <row r="166" spans="1:210" s="31" customFormat="1" ht="17.25" thickBot="1">
      <c r="A166" s="32"/>
      <c r="B166" s="32"/>
      <c r="C166" s="29" t="s">
        <v>234</v>
      </c>
      <c r="D166" s="33"/>
      <c r="E166" s="33"/>
      <c r="F166" s="40">
        <f>SUM(F145:F165)</f>
        <v>18711.109999999997</v>
      </c>
      <c r="G166" s="40">
        <f>SUM(G145:G165)</f>
        <v>0</v>
      </c>
      <c r="H166" s="40">
        <f>SUM(H145:H165)</f>
        <v>0</v>
      </c>
      <c r="I166" s="40">
        <f>SUM(I145:I165)</f>
        <v>1135529.4777250597</v>
      </c>
      <c r="J166" s="40"/>
      <c r="K166" s="34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</row>
    <row r="167" spans="1:210" s="17" customFormat="1" ht="26.25" customHeight="1" thickBot="1">
      <c r="A167" s="15"/>
      <c r="B167" s="15"/>
      <c r="C167" s="16" t="s">
        <v>235</v>
      </c>
      <c r="D167" s="16"/>
      <c r="E167" s="16"/>
      <c r="F167" s="18">
        <f>F26+F42+F82+F107+F111+F114+F144+F166</f>
        <v>32891.85</v>
      </c>
      <c r="G167" s="18">
        <f>G26+G42+G82+G107+G111+G114+G144+G166</f>
        <v>4725.63</v>
      </c>
      <c r="H167" s="18">
        <f>H26+H42+H82+H107+H111+H114+H144+H166</f>
        <v>1176.48</v>
      </c>
      <c r="I167" s="18">
        <f>I26+I42+I82+I107+I111+I114+I144+I166</f>
        <v>2653172.4777250597</v>
      </c>
      <c r="J167" s="65">
        <f>J165</f>
        <v>2653172.4777250616</v>
      </c>
      <c r="K167" s="1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</row>
  </sheetData>
  <mergeCells count="10">
    <mergeCell ref="C1:D1"/>
    <mergeCell ref="C2:E2"/>
    <mergeCell ref="A7:A8"/>
    <mergeCell ref="C7:C8"/>
    <mergeCell ref="E7:E8"/>
    <mergeCell ref="K7:K8"/>
    <mergeCell ref="J7:J8"/>
    <mergeCell ref="D7:D8"/>
    <mergeCell ref="C9:C10"/>
    <mergeCell ref="I7:I8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97">
      <selection activeCell="E125" sqref="E125"/>
    </sheetView>
  </sheetViews>
  <sheetFormatPr defaultColWidth="9.140625" defaultRowHeight="12.75"/>
  <cols>
    <col min="1" max="1" width="4.8515625" style="9" customWidth="1"/>
    <col min="2" max="2" width="6.28125" style="9" customWidth="1"/>
    <col min="3" max="3" width="19.7109375" style="1" customWidth="1"/>
    <col min="4" max="4" width="9.140625" style="1" customWidth="1"/>
    <col min="5" max="5" width="26.00390625" style="1" customWidth="1"/>
    <col min="6" max="6" width="11.7109375" style="1" customWidth="1"/>
    <col min="7" max="7" width="14.140625" style="1" customWidth="1"/>
    <col min="8" max="8" width="14.28125" style="11" customWidth="1"/>
    <col min="9" max="9" width="8.57421875" style="1" customWidth="1"/>
  </cols>
  <sheetData>
    <row r="1" spans="1:9" ht="15">
      <c r="A1" s="5"/>
      <c r="B1" s="5"/>
      <c r="C1" s="114" t="s">
        <v>236</v>
      </c>
      <c r="D1" s="115"/>
      <c r="E1" s="2"/>
      <c r="F1" s="2"/>
      <c r="G1" s="2"/>
      <c r="H1" s="13"/>
      <c r="I1" s="2"/>
    </row>
    <row r="2" spans="1:9" ht="17.25" thickBot="1">
      <c r="A2" s="5"/>
      <c r="B2" s="5"/>
      <c r="C2" s="116" t="s">
        <v>237</v>
      </c>
      <c r="D2" s="115"/>
      <c r="E2" s="115"/>
      <c r="F2" s="2"/>
      <c r="G2" s="79" t="s">
        <v>281</v>
      </c>
      <c r="H2" s="13"/>
      <c r="I2" s="2"/>
    </row>
    <row r="3" spans="1:9" ht="15">
      <c r="A3" s="5"/>
      <c r="B3" s="5"/>
      <c r="C3" s="2"/>
      <c r="D3" s="2"/>
      <c r="E3" s="2"/>
      <c r="F3" s="2"/>
      <c r="G3" s="2"/>
      <c r="H3" s="13"/>
      <c r="I3" s="2"/>
    </row>
    <row r="4" spans="1:9" ht="15">
      <c r="A4" s="5"/>
      <c r="B4" s="5"/>
      <c r="C4" s="2"/>
      <c r="D4" s="2"/>
      <c r="E4" s="2"/>
      <c r="F4" s="2"/>
      <c r="G4" s="2"/>
      <c r="H4" s="13"/>
      <c r="I4" s="2"/>
    </row>
    <row r="5" spans="1:9" ht="15">
      <c r="A5" s="5"/>
      <c r="B5" s="5"/>
      <c r="C5" s="68" t="s">
        <v>0</v>
      </c>
      <c r="D5" s="2"/>
      <c r="E5" s="2"/>
      <c r="F5" s="2"/>
      <c r="G5" s="2"/>
      <c r="H5" s="13"/>
      <c r="I5" s="2"/>
    </row>
    <row r="7" spans="1:9" ht="15">
      <c r="A7" s="107" t="s">
        <v>1</v>
      </c>
      <c r="B7" s="66" t="s">
        <v>40</v>
      </c>
      <c r="C7" s="107" t="s">
        <v>2</v>
      </c>
      <c r="D7" s="110" t="s">
        <v>3</v>
      </c>
      <c r="E7" s="107" t="s">
        <v>4</v>
      </c>
      <c r="F7" s="72" t="s">
        <v>5</v>
      </c>
      <c r="G7" s="107" t="s">
        <v>12</v>
      </c>
      <c r="H7" s="108" t="s">
        <v>44</v>
      </c>
      <c r="I7" s="107" t="s">
        <v>9</v>
      </c>
    </row>
    <row r="8" spans="1:9" ht="18.75">
      <c r="A8" s="107"/>
      <c r="B8" s="67" t="s">
        <v>41</v>
      </c>
      <c r="C8" s="107"/>
      <c r="D8" s="111"/>
      <c r="E8" s="107"/>
      <c r="F8" s="78" t="s">
        <v>6</v>
      </c>
      <c r="G8" s="107"/>
      <c r="H8" s="109"/>
      <c r="I8" s="107"/>
    </row>
    <row r="9" spans="1:9" ht="40.5" customHeight="1">
      <c r="A9" s="55">
        <v>1</v>
      </c>
      <c r="B9" s="70" t="s">
        <v>279</v>
      </c>
      <c r="C9" s="71" t="s">
        <v>278</v>
      </c>
      <c r="D9" s="21" t="s">
        <v>244</v>
      </c>
      <c r="E9" s="57" t="s">
        <v>245</v>
      </c>
      <c r="F9" s="58">
        <v>39.68</v>
      </c>
      <c r="G9" s="60">
        <v>2416</v>
      </c>
      <c r="H9" s="64">
        <f>G9</f>
        <v>2416</v>
      </c>
      <c r="I9" s="62">
        <v>60.879</v>
      </c>
    </row>
    <row r="10" spans="4:9" ht="40.5">
      <c r="D10" s="21" t="s">
        <v>277</v>
      </c>
      <c r="E10" s="21" t="s">
        <v>248</v>
      </c>
      <c r="F10" s="58">
        <v>383.22</v>
      </c>
      <c r="G10" s="60">
        <v>23330</v>
      </c>
      <c r="H10" s="64">
        <f>H9+G10</f>
        <v>25746</v>
      </c>
      <c r="I10" s="62">
        <v>60.879</v>
      </c>
    </row>
    <row r="11" spans="4:9" ht="40.5">
      <c r="D11" s="21" t="s">
        <v>249</v>
      </c>
      <c r="E11" s="57" t="s">
        <v>250</v>
      </c>
      <c r="F11" s="58">
        <v>377.4</v>
      </c>
      <c r="G11" s="60">
        <v>22976</v>
      </c>
      <c r="H11" s="64">
        <f>H10+G11</f>
        <v>48722</v>
      </c>
      <c r="I11" s="62">
        <v>60.879</v>
      </c>
    </row>
    <row r="12" spans="4:9" ht="40.5">
      <c r="D12" s="21" t="s">
        <v>251</v>
      </c>
      <c r="E12" s="21" t="s">
        <v>252</v>
      </c>
      <c r="F12" s="58">
        <v>58.44</v>
      </c>
      <c r="G12" s="60">
        <v>3558</v>
      </c>
      <c r="H12" s="64">
        <f>H11+G12</f>
        <v>52280</v>
      </c>
      <c r="I12" s="62">
        <v>60.879</v>
      </c>
    </row>
    <row r="13" spans="4:9" ht="40.5">
      <c r="D13" s="21" t="s">
        <v>253</v>
      </c>
      <c r="E13" s="21" t="s">
        <v>254</v>
      </c>
      <c r="F13" s="58">
        <v>58.44</v>
      </c>
      <c r="G13" s="60">
        <v>3558</v>
      </c>
      <c r="H13" s="64">
        <f aca="true" t="shared" si="0" ref="H13:H20">H12+G13</f>
        <v>55838</v>
      </c>
      <c r="I13" s="62">
        <v>60.879</v>
      </c>
    </row>
    <row r="14" spans="4:9" ht="40.5">
      <c r="D14" s="21" t="s">
        <v>255</v>
      </c>
      <c r="E14" s="57" t="s">
        <v>256</v>
      </c>
      <c r="F14" s="58">
        <v>13.16</v>
      </c>
      <c r="G14" s="60">
        <v>801</v>
      </c>
      <c r="H14" s="64">
        <f t="shared" si="0"/>
        <v>56639</v>
      </c>
      <c r="I14" s="62">
        <v>60.879</v>
      </c>
    </row>
    <row r="15" spans="4:9" ht="40.5">
      <c r="D15" s="21" t="s">
        <v>257</v>
      </c>
      <c r="E15" s="1" t="s">
        <v>258</v>
      </c>
      <c r="F15" s="1">
        <v>313</v>
      </c>
      <c r="G15" s="48">
        <v>19055</v>
      </c>
      <c r="H15" s="64">
        <f t="shared" si="0"/>
        <v>75694</v>
      </c>
      <c r="I15" s="1">
        <v>60.879</v>
      </c>
    </row>
    <row r="16" spans="4:9" ht="13.5">
      <c r="D16" s="1" t="s">
        <v>259</v>
      </c>
      <c r="E16" s="1" t="s">
        <v>260</v>
      </c>
      <c r="F16" s="1">
        <v>1150.39</v>
      </c>
      <c r="G16" s="48">
        <v>70035</v>
      </c>
      <c r="H16" s="64">
        <f t="shared" si="0"/>
        <v>145729</v>
      </c>
      <c r="I16" s="1">
        <v>60.879</v>
      </c>
    </row>
    <row r="17" spans="4:9" ht="13.5">
      <c r="D17" s="1" t="s">
        <v>261</v>
      </c>
      <c r="E17" s="1" t="s">
        <v>262</v>
      </c>
      <c r="F17" s="1">
        <v>1000</v>
      </c>
      <c r="G17" s="48">
        <v>60879</v>
      </c>
      <c r="H17" s="64">
        <f t="shared" si="0"/>
        <v>206608</v>
      </c>
      <c r="I17" s="1">
        <v>60.879</v>
      </c>
    </row>
    <row r="18" spans="4:9" ht="13.5">
      <c r="D18" s="1" t="s">
        <v>263</v>
      </c>
      <c r="E18" s="1" t="s">
        <v>264</v>
      </c>
      <c r="F18" s="1">
        <v>31.65</v>
      </c>
      <c r="G18" s="48">
        <v>1927</v>
      </c>
      <c r="H18" s="64">
        <f t="shared" si="0"/>
        <v>208535</v>
      </c>
      <c r="I18" s="1">
        <v>60.879</v>
      </c>
    </row>
    <row r="19" spans="4:9" ht="13.5">
      <c r="D19" s="1" t="s">
        <v>265</v>
      </c>
      <c r="E19" s="1" t="s">
        <v>266</v>
      </c>
      <c r="F19" s="1">
        <v>439.48</v>
      </c>
      <c r="G19" s="48">
        <v>26755</v>
      </c>
      <c r="H19" s="64">
        <f t="shared" si="0"/>
        <v>235290</v>
      </c>
      <c r="I19" s="1">
        <v>60.879</v>
      </c>
    </row>
    <row r="20" spans="4:9" ht="13.5">
      <c r="D20" s="1" t="s">
        <v>267</v>
      </c>
      <c r="E20" s="1" t="s">
        <v>268</v>
      </c>
      <c r="F20" s="1">
        <v>95.47</v>
      </c>
      <c r="G20" s="48">
        <v>5812</v>
      </c>
      <c r="H20" s="64">
        <f t="shared" si="0"/>
        <v>241102</v>
      </c>
      <c r="I20" s="1">
        <v>60.879</v>
      </c>
    </row>
    <row r="21" spans="4:9" ht="13.5">
      <c r="D21" s="1" t="s">
        <v>269</v>
      </c>
      <c r="E21" s="1" t="s">
        <v>270</v>
      </c>
      <c r="F21" s="1">
        <v>1008.25</v>
      </c>
      <c r="G21" s="48">
        <v>61381</v>
      </c>
      <c r="H21" s="64">
        <f>H20+G21</f>
        <v>302483</v>
      </c>
      <c r="I21" s="1">
        <v>60.879</v>
      </c>
    </row>
    <row r="22" spans="4:9" ht="13.5">
      <c r="D22" s="1" t="s">
        <v>271</v>
      </c>
      <c r="E22" s="1" t="s">
        <v>272</v>
      </c>
      <c r="F22" s="1">
        <v>82.42</v>
      </c>
      <c r="G22" s="48">
        <v>5018</v>
      </c>
      <c r="H22" s="64">
        <f>H21+G22</f>
        <v>307501</v>
      </c>
      <c r="I22" s="1">
        <v>60.879</v>
      </c>
    </row>
    <row r="23" spans="4:9" ht="27">
      <c r="D23" s="57" t="s">
        <v>273</v>
      </c>
      <c r="E23" s="21" t="s">
        <v>274</v>
      </c>
      <c r="F23" s="58">
        <v>62.19</v>
      </c>
      <c r="G23" s="56">
        <v>3786</v>
      </c>
      <c r="H23" s="64">
        <f>H22+G23</f>
        <v>311287</v>
      </c>
      <c r="I23" s="58">
        <v>60.879</v>
      </c>
    </row>
    <row r="24" spans="1:9" ht="14.25" thickBot="1">
      <c r="A24" s="10"/>
      <c r="B24" s="10"/>
      <c r="C24" s="7"/>
      <c r="D24" s="7" t="s">
        <v>275</v>
      </c>
      <c r="E24" s="7" t="s">
        <v>276</v>
      </c>
      <c r="F24" s="7">
        <v>2484</v>
      </c>
      <c r="G24" s="49">
        <v>151223</v>
      </c>
      <c r="H24" s="64">
        <f>H23+G24</f>
        <v>462510</v>
      </c>
      <c r="I24" s="7">
        <v>60.879</v>
      </c>
    </row>
    <row r="25" spans="1:9" ht="16.5">
      <c r="A25" s="51"/>
      <c r="B25" s="51"/>
      <c r="C25" s="50" t="s">
        <v>234</v>
      </c>
      <c r="D25" s="50"/>
      <c r="E25" s="50"/>
      <c r="F25" s="50">
        <f>SUM(F9:F24)</f>
        <v>7597.19</v>
      </c>
      <c r="G25" s="53">
        <f>SUM(G9:G24)</f>
        <v>462510</v>
      </c>
      <c r="H25" s="73"/>
      <c r="I25" s="74"/>
    </row>
    <row r="26" spans="1:9" ht="24" customHeight="1">
      <c r="A26" s="9">
        <v>2</v>
      </c>
      <c r="B26" s="5">
        <v>308</v>
      </c>
      <c r="C26" s="2" t="s">
        <v>10</v>
      </c>
      <c r="D26" s="1" t="s">
        <v>15</v>
      </c>
      <c r="E26" s="1" t="s">
        <v>11</v>
      </c>
      <c r="F26" s="1">
        <v>45.1</v>
      </c>
      <c r="G26" s="48">
        <v>2738</v>
      </c>
      <c r="H26" s="47">
        <f>H24+G26</f>
        <v>465248</v>
      </c>
      <c r="I26" s="75">
        <f>G26/F26</f>
        <v>60.709534368070955</v>
      </c>
    </row>
    <row r="27" spans="3:9" ht="15">
      <c r="C27" s="2" t="s">
        <v>280</v>
      </c>
      <c r="D27" s="1" t="s">
        <v>13</v>
      </c>
      <c r="E27" s="1" t="s">
        <v>229</v>
      </c>
      <c r="F27" s="1">
        <v>44.96</v>
      </c>
      <c r="G27" s="48">
        <v>2730</v>
      </c>
      <c r="H27" s="47">
        <f>H26+G27</f>
        <v>467978</v>
      </c>
      <c r="I27" s="75">
        <f aca="true" t="shared" si="1" ref="I27:I38">G27/F27</f>
        <v>60.720640569395016</v>
      </c>
    </row>
    <row r="28" spans="3:9" ht="15">
      <c r="C28" s="2"/>
      <c r="D28" s="1" t="s">
        <v>14</v>
      </c>
      <c r="E28" s="1" t="s">
        <v>16</v>
      </c>
      <c r="F28" s="1">
        <v>14.44</v>
      </c>
      <c r="G28" s="48">
        <v>877</v>
      </c>
      <c r="H28" s="47">
        <f aca="true" t="shared" si="2" ref="H28:H38">H27+G28</f>
        <v>468855</v>
      </c>
      <c r="I28" s="75">
        <f t="shared" si="1"/>
        <v>60.73407202216067</v>
      </c>
    </row>
    <row r="29" spans="4:9" ht="13.5">
      <c r="D29" s="1" t="s">
        <v>17</v>
      </c>
      <c r="E29" s="1" t="s">
        <v>18</v>
      </c>
      <c r="F29" s="1">
        <v>29.41</v>
      </c>
      <c r="G29" s="48">
        <v>1786</v>
      </c>
      <c r="H29" s="47">
        <f t="shared" si="2"/>
        <v>470641</v>
      </c>
      <c r="I29" s="75">
        <f t="shared" si="1"/>
        <v>60.72764365861952</v>
      </c>
    </row>
    <row r="30" spans="4:9" ht="13.5">
      <c r="D30" s="1" t="s">
        <v>19</v>
      </c>
      <c r="E30" s="1" t="s">
        <v>20</v>
      </c>
      <c r="F30" s="1">
        <v>23.65</v>
      </c>
      <c r="G30" s="48">
        <v>1436</v>
      </c>
      <c r="H30" s="47">
        <f t="shared" si="2"/>
        <v>472077</v>
      </c>
      <c r="I30" s="75">
        <f t="shared" si="1"/>
        <v>60.71881606765328</v>
      </c>
    </row>
    <row r="31" spans="4:9" ht="13.5">
      <c r="D31" s="1" t="s">
        <v>21</v>
      </c>
      <c r="E31" s="1" t="s">
        <v>22</v>
      </c>
      <c r="F31" s="1">
        <v>89.99</v>
      </c>
      <c r="G31" s="48">
        <v>5464</v>
      </c>
      <c r="H31" s="47">
        <f t="shared" si="2"/>
        <v>477541</v>
      </c>
      <c r="I31" s="75">
        <f t="shared" si="1"/>
        <v>60.71785753972664</v>
      </c>
    </row>
    <row r="32" spans="4:9" ht="13.5">
      <c r="D32" s="1" t="s">
        <v>23</v>
      </c>
      <c r="E32" s="1" t="s">
        <v>24</v>
      </c>
      <c r="F32" s="1">
        <v>40.87</v>
      </c>
      <c r="G32" s="48">
        <v>2482</v>
      </c>
      <c r="H32" s="47">
        <f t="shared" si="2"/>
        <v>480023</v>
      </c>
      <c r="I32" s="75">
        <f t="shared" si="1"/>
        <v>60.729141179349156</v>
      </c>
    </row>
    <row r="33" spans="4:9" ht="13.5">
      <c r="D33" s="1" t="s">
        <v>25</v>
      </c>
      <c r="E33" s="1" t="s">
        <v>26</v>
      </c>
      <c r="F33" s="1">
        <v>29.35</v>
      </c>
      <c r="G33" s="48">
        <v>1782</v>
      </c>
      <c r="H33" s="47">
        <f t="shared" si="2"/>
        <v>481805</v>
      </c>
      <c r="I33" s="75">
        <f t="shared" si="1"/>
        <v>60.715502555366264</v>
      </c>
    </row>
    <row r="34" spans="4:9" ht="13.5">
      <c r="D34" s="1" t="s">
        <v>27</v>
      </c>
      <c r="E34" s="1" t="s">
        <v>28</v>
      </c>
      <c r="F34" s="1">
        <v>75.32</v>
      </c>
      <c r="G34" s="48">
        <v>4573</v>
      </c>
      <c r="H34" s="47">
        <f t="shared" si="2"/>
        <v>486378</v>
      </c>
      <c r="I34" s="75">
        <f t="shared" si="1"/>
        <v>60.71428571428572</v>
      </c>
    </row>
    <row r="35" spans="4:9" ht="13.5">
      <c r="D35" s="1" t="s">
        <v>29</v>
      </c>
      <c r="E35" s="1" t="s">
        <v>30</v>
      </c>
      <c r="F35" s="1">
        <v>15.94</v>
      </c>
      <c r="G35" s="48">
        <v>968</v>
      </c>
      <c r="H35" s="47">
        <f t="shared" si="2"/>
        <v>487346</v>
      </c>
      <c r="I35" s="75">
        <f t="shared" si="1"/>
        <v>60.727728983688834</v>
      </c>
    </row>
    <row r="36" spans="4:9" ht="13.5">
      <c r="D36" s="1" t="s">
        <v>31</v>
      </c>
      <c r="E36" s="1" t="s">
        <v>32</v>
      </c>
      <c r="F36" s="1">
        <v>18.22</v>
      </c>
      <c r="G36" s="48">
        <v>1107</v>
      </c>
      <c r="H36" s="47">
        <f t="shared" si="2"/>
        <v>488453</v>
      </c>
      <c r="I36" s="75">
        <f t="shared" si="1"/>
        <v>60.757409440175635</v>
      </c>
    </row>
    <row r="37" spans="4:9" ht="13.5">
      <c r="D37" s="1" t="s">
        <v>33</v>
      </c>
      <c r="E37" s="1" t="s">
        <v>34</v>
      </c>
      <c r="F37" s="1">
        <v>12.34</v>
      </c>
      <c r="G37" s="48">
        <v>749</v>
      </c>
      <c r="H37" s="47">
        <f>H36+G37</f>
        <v>489202</v>
      </c>
      <c r="I37" s="75">
        <f>G37/F37</f>
        <v>60.6969205834684</v>
      </c>
    </row>
    <row r="38" spans="1:9" ht="14.25" thickBot="1">
      <c r="A38" s="10"/>
      <c r="B38" s="10"/>
      <c r="C38" s="7"/>
      <c r="D38" s="7" t="s">
        <v>35</v>
      </c>
      <c r="E38" s="7" t="s">
        <v>36</v>
      </c>
      <c r="F38" s="7">
        <v>12.34</v>
      </c>
      <c r="G38" s="49">
        <v>749</v>
      </c>
      <c r="H38" s="46">
        <f t="shared" si="2"/>
        <v>489951</v>
      </c>
      <c r="I38" s="8">
        <f t="shared" si="1"/>
        <v>60.6969205834684</v>
      </c>
    </row>
    <row r="39" spans="1:9" ht="16.5">
      <c r="A39" s="28"/>
      <c r="B39" s="28"/>
      <c r="C39" s="29" t="s">
        <v>234</v>
      </c>
      <c r="D39" s="29"/>
      <c r="E39" s="29"/>
      <c r="F39" s="41">
        <f>SUM(F26:F38)</f>
        <v>451.92999999999995</v>
      </c>
      <c r="G39" s="42">
        <f>SUM(G26:G38)</f>
        <v>27441</v>
      </c>
      <c r="H39" s="41"/>
      <c r="I39" s="30"/>
    </row>
    <row r="40" spans="1:9" ht="24.75" customHeight="1">
      <c r="A40" s="9">
        <v>3</v>
      </c>
      <c r="B40" s="5">
        <v>744</v>
      </c>
      <c r="C40" s="2" t="s">
        <v>42</v>
      </c>
      <c r="D40" s="1" t="s">
        <v>46</v>
      </c>
      <c r="E40" s="1" t="s">
        <v>47</v>
      </c>
      <c r="F40" s="1">
        <v>59.85</v>
      </c>
      <c r="G40" s="48">
        <v>3634</v>
      </c>
      <c r="H40" s="45">
        <f>H38+G40</f>
        <v>493585</v>
      </c>
      <c r="I40" s="4">
        <v>60.719</v>
      </c>
    </row>
    <row r="41" spans="3:9" ht="15">
      <c r="C41" s="2" t="s">
        <v>43</v>
      </c>
      <c r="D41" s="1" t="s">
        <v>48</v>
      </c>
      <c r="E41" s="1" t="s">
        <v>49</v>
      </c>
      <c r="F41" s="1">
        <v>36.62</v>
      </c>
      <c r="G41" s="48">
        <v>2224</v>
      </c>
      <c r="H41" s="45">
        <f>H40+G41</f>
        <v>495809</v>
      </c>
      <c r="I41" s="4">
        <v>60.719</v>
      </c>
    </row>
    <row r="42" spans="3:9" ht="15">
      <c r="C42" s="2" t="s">
        <v>45</v>
      </c>
      <c r="D42" s="1" t="s">
        <v>50</v>
      </c>
      <c r="E42" s="1" t="s">
        <v>51</v>
      </c>
      <c r="F42" s="1">
        <v>37.98</v>
      </c>
      <c r="G42" s="48">
        <v>2306</v>
      </c>
      <c r="H42" s="45">
        <f aca="true" t="shared" si="3" ref="H42:H61">H41+G42</f>
        <v>498115</v>
      </c>
      <c r="I42" s="4">
        <v>60.719</v>
      </c>
    </row>
    <row r="43" spans="4:9" ht="13.5">
      <c r="D43" s="1" t="s">
        <v>52</v>
      </c>
      <c r="E43" s="1" t="s">
        <v>53</v>
      </c>
      <c r="F43" s="1">
        <v>30.41</v>
      </c>
      <c r="G43" s="48">
        <v>1846</v>
      </c>
      <c r="H43" s="45">
        <f t="shared" si="3"/>
        <v>499961</v>
      </c>
      <c r="I43" s="4">
        <v>60.719</v>
      </c>
    </row>
    <row r="44" spans="4:9" ht="13.5">
      <c r="D44" s="1" t="s">
        <v>54</v>
      </c>
      <c r="E44" s="1" t="s">
        <v>55</v>
      </c>
      <c r="F44" s="11">
        <v>29.3</v>
      </c>
      <c r="G44" s="48">
        <v>1779</v>
      </c>
      <c r="H44" s="45">
        <f t="shared" si="3"/>
        <v>501740</v>
      </c>
      <c r="I44" s="4">
        <v>60.719</v>
      </c>
    </row>
    <row r="45" spans="4:9" ht="13.5">
      <c r="D45" s="1" t="s">
        <v>56</v>
      </c>
      <c r="E45" s="1" t="s">
        <v>57</v>
      </c>
      <c r="F45" s="1">
        <v>123.1</v>
      </c>
      <c r="G45" s="48">
        <v>7475</v>
      </c>
      <c r="H45" s="45">
        <f t="shared" si="3"/>
        <v>509215</v>
      </c>
      <c r="I45" s="4">
        <v>60.719</v>
      </c>
    </row>
    <row r="46" spans="4:9" ht="13.5">
      <c r="D46" s="1" t="s">
        <v>58</v>
      </c>
      <c r="E46" s="1" t="s">
        <v>59</v>
      </c>
      <c r="F46" s="1">
        <v>6.01</v>
      </c>
      <c r="G46" s="48">
        <v>365</v>
      </c>
      <c r="H46" s="45">
        <f t="shared" si="3"/>
        <v>509580</v>
      </c>
      <c r="I46" s="4">
        <v>60.719</v>
      </c>
    </row>
    <row r="47" spans="4:9" ht="13.5">
      <c r="D47" s="1" t="s">
        <v>60</v>
      </c>
      <c r="E47" s="1" t="s">
        <v>61</v>
      </c>
      <c r="F47" s="1">
        <v>146.08</v>
      </c>
      <c r="G47" s="48">
        <v>8870</v>
      </c>
      <c r="H47" s="45">
        <f t="shared" si="3"/>
        <v>518450</v>
      </c>
      <c r="I47" s="4">
        <v>60.719</v>
      </c>
    </row>
    <row r="48" spans="4:9" ht="13.5">
      <c r="D48" s="1" t="s">
        <v>62</v>
      </c>
      <c r="E48" s="1" t="s">
        <v>63</v>
      </c>
      <c r="F48" s="1">
        <v>30.04</v>
      </c>
      <c r="G48" s="48">
        <v>1824</v>
      </c>
      <c r="H48" s="45">
        <f t="shared" si="3"/>
        <v>520274</v>
      </c>
      <c r="I48" s="4">
        <v>60.719</v>
      </c>
    </row>
    <row r="49" spans="4:9" ht="13.5">
      <c r="D49" s="1" t="s">
        <v>64</v>
      </c>
      <c r="E49" s="1" t="s">
        <v>65</v>
      </c>
      <c r="F49" s="1">
        <v>71.14</v>
      </c>
      <c r="G49" s="48">
        <v>4320</v>
      </c>
      <c r="H49" s="45">
        <f>H48+G49</f>
        <v>524594</v>
      </c>
      <c r="I49" s="4">
        <v>60.719</v>
      </c>
    </row>
    <row r="50" spans="4:9" ht="13.5">
      <c r="D50" s="1" t="s">
        <v>66</v>
      </c>
      <c r="E50" s="1" t="s">
        <v>67</v>
      </c>
      <c r="F50" s="1">
        <v>85.31</v>
      </c>
      <c r="G50" s="48">
        <v>5180</v>
      </c>
      <c r="H50" s="45">
        <f t="shared" si="3"/>
        <v>529774</v>
      </c>
      <c r="I50" s="4">
        <v>60.719</v>
      </c>
    </row>
    <row r="51" spans="4:9" ht="13.5">
      <c r="D51" s="1" t="s">
        <v>68</v>
      </c>
      <c r="E51" s="1" t="s">
        <v>153</v>
      </c>
      <c r="F51" s="1">
        <v>123.4</v>
      </c>
      <c r="G51" s="48">
        <v>7493</v>
      </c>
      <c r="H51" s="45">
        <f t="shared" si="3"/>
        <v>537267</v>
      </c>
      <c r="I51" s="4">
        <v>60.719</v>
      </c>
    </row>
    <row r="52" spans="4:9" ht="13.5">
      <c r="D52" s="1" t="s">
        <v>69</v>
      </c>
      <c r="E52" s="1" t="s">
        <v>70</v>
      </c>
      <c r="F52" s="1">
        <v>38.76</v>
      </c>
      <c r="G52" s="48">
        <v>2353</v>
      </c>
      <c r="H52" s="45">
        <f t="shared" si="3"/>
        <v>539620</v>
      </c>
      <c r="I52" s="4">
        <v>60.719</v>
      </c>
    </row>
    <row r="53" spans="4:9" ht="13.5">
      <c r="D53" s="1" t="s">
        <v>71</v>
      </c>
      <c r="E53" s="1" t="s">
        <v>72</v>
      </c>
      <c r="F53" s="1">
        <v>172.52</v>
      </c>
      <c r="G53" s="48">
        <v>10475</v>
      </c>
      <c r="H53" s="45">
        <f t="shared" si="3"/>
        <v>550095</v>
      </c>
      <c r="I53" s="4">
        <v>60.719</v>
      </c>
    </row>
    <row r="54" spans="4:9" ht="13.5">
      <c r="D54" s="1" t="s">
        <v>73</v>
      </c>
      <c r="E54" s="1" t="s">
        <v>74</v>
      </c>
      <c r="F54" s="1">
        <v>79.31</v>
      </c>
      <c r="G54" s="48">
        <v>4816</v>
      </c>
      <c r="H54" s="45">
        <f t="shared" si="3"/>
        <v>554911</v>
      </c>
      <c r="I54" s="4">
        <v>60.719</v>
      </c>
    </row>
    <row r="55" spans="4:9" ht="13.5">
      <c r="D55" s="1" t="s">
        <v>75</v>
      </c>
      <c r="E55" s="1" t="s">
        <v>76</v>
      </c>
      <c r="F55" s="1">
        <v>43.31</v>
      </c>
      <c r="G55" s="48">
        <v>2630</v>
      </c>
      <c r="H55" s="45">
        <f t="shared" si="3"/>
        <v>557541</v>
      </c>
      <c r="I55" s="4">
        <v>60.719</v>
      </c>
    </row>
    <row r="56" spans="4:9" ht="13.5">
      <c r="D56" s="1" t="s">
        <v>77</v>
      </c>
      <c r="E56" s="1" t="s">
        <v>78</v>
      </c>
      <c r="F56" s="1">
        <v>78.43</v>
      </c>
      <c r="G56" s="48">
        <v>4762</v>
      </c>
      <c r="H56" s="45">
        <f t="shared" si="3"/>
        <v>562303</v>
      </c>
      <c r="I56" s="4">
        <v>60.719</v>
      </c>
    </row>
    <row r="57" spans="4:9" ht="13.5">
      <c r="D57" s="1" t="s">
        <v>79</v>
      </c>
      <c r="E57" s="1" t="s">
        <v>80</v>
      </c>
      <c r="F57" s="1">
        <v>37.58</v>
      </c>
      <c r="G57" s="48">
        <v>2282</v>
      </c>
      <c r="H57" s="45">
        <f>H56+G57</f>
        <v>564585</v>
      </c>
      <c r="I57" s="4">
        <v>60.719</v>
      </c>
    </row>
    <row r="58" spans="4:9" ht="13.5">
      <c r="D58" s="1" t="s">
        <v>81</v>
      </c>
      <c r="E58" s="1" t="s">
        <v>82</v>
      </c>
      <c r="F58" s="1">
        <v>24.38</v>
      </c>
      <c r="G58" s="48">
        <v>1480</v>
      </c>
      <c r="H58" s="45">
        <f t="shared" si="3"/>
        <v>566065</v>
      </c>
      <c r="I58" s="4">
        <v>60.719</v>
      </c>
    </row>
    <row r="59" spans="4:9" ht="13.5">
      <c r="D59" s="1" t="s">
        <v>83</v>
      </c>
      <c r="E59" s="1" t="s">
        <v>84</v>
      </c>
      <c r="F59" s="11">
        <v>10</v>
      </c>
      <c r="G59" s="48">
        <v>607</v>
      </c>
      <c r="H59" s="45">
        <f t="shared" si="3"/>
        <v>566672</v>
      </c>
      <c r="I59" s="4">
        <v>60.719</v>
      </c>
    </row>
    <row r="60" spans="4:9" ht="13.5">
      <c r="D60" s="1" t="s">
        <v>85</v>
      </c>
      <c r="E60" s="1" t="s">
        <v>86</v>
      </c>
      <c r="F60" s="11">
        <v>110</v>
      </c>
      <c r="G60" s="48">
        <v>6679</v>
      </c>
      <c r="H60" s="45">
        <f t="shared" si="3"/>
        <v>573351</v>
      </c>
      <c r="I60" s="4">
        <v>60.719</v>
      </c>
    </row>
    <row r="61" spans="1:9" ht="14.25" thickBot="1">
      <c r="A61" s="10"/>
      <c r="B61" s="10"/>
      <c r="C61" s="7"/>
      <c r="D61" s="7" t="s">
        <v>87</v>
      </c>
      <c r="E61" s="7" t="s">
        <v>88</v>
      </c>
      <c r="F61" s="14">
        <v>2</v>
      </c>
      <c r="G61" s="49">
        <v>121</v>
      </c>
      <c r="H61" s="46">
        <f t="shared" si="3"/>
        <v>573472</v>
      </c>
      <c r="I61" s="8">
        <v>60.719</v>
      </c>
    </row>
    <row r="62" spans="1:9" ht="16.5">
      <c r="A62" s="28"/>
      <c r="B62" s="28"/>
      <c r="C62" s="29" t="s">
        <v>234</v>
      </c>
      <c r="D62" s="29"/>
      <c r="E62" s="29"/>
      <c r="F62" s="41">
        <f>SUM(F40:F61)</f>
        <v>1375.5300000000002</v>
      </c>
      <c r="G62" s="42">
        <f>SUM(G40:G61)</f>
        <v>83521</v>
      </c>
      <c r="H62" s="41"/>
      <c r="I62" s="30"/>
    </row>
    <row r="63" spans="1:9" ht="30.75" customHeight="1">
      <c r="A63" s="9">
        <v>4</v>
      </c>
      <c r="B63" s="5">
        <v>788</v>
      </c>
      <c r="C63" s="2" t="s">
        <v>120</v>
      </c>
      <c r="E63" s="1" t="s">
        <v>186</v>
      </c>
      <c r="F63" s="1">
        <v>96</v>
      </c>
      <c r="G63" s="48">
        <v>5828.8</v>
      </c>
      <c r="H63" s="45">
        <f>H61+G63</f>
        <v>579300.8</v>
      </c>
      <c r="I63" s="4">
        <v>60.717</v>
      </c>
    </row>
    <row r="64" spans="3:9" ht="15">
      <c r="C64" s="2" t="s">
        <v>121</v>
      </c>
      <c r="E64" s="1" t="s">
        <v>187</v>
      </c>
      <c r="F64" s="1">
        <v>55</v>
      </c>
      <c r="G64" s="48">
        <v>3339.4</v>
      </c>
      <c r="H64" s="45">
        <f>H63+G64</f>
        <v>582640.2000000001</v>
      </c>
      <c r="I64" s="4">
        <v>60.717</v>
      </c>
    </row>
    <row r="65" spans="5:9" ht="13.5">
      <c r="E65" s="1" t="s">
        <v>230</v>
      </c>
      <c r="F65" s="1">
        <v>276</v>
      </c>
      <c r="G65" s="48">
        <v>16757.8</v>
      </c>
      <c r="H65" s="45">
        <f aca="true" t="shared" si="4" ref="H65:H73">H64+G65</f>
        <v>599398.0000000001</v>
      </c>
      <c r="I65" s="4">
        <v>60.717</v>
      </c>
    </row>
    <row r="66" spans="5:9" ht="13.5">
      <c r="E66" s="1" t="s">
        <v>188</v>
      </c>
      <c r="F66" s="1">
        <v>121</v>
      </c>
      <c r="G66" s="48">
        <v>7346.7</v>
      </c>
      <c r="H66" s="45">
        <f t="shared" si="4"/>
        <v>606744.7000000001</v>
      </c>
      <c r="I66" s="4">
        <v>60.717</v>
      </c>
    </row>
    <row r="67" spans="5:9" ht="13.5">
      <c r="E67" s="1" t="s">
        <v>189</v>
      </c>
      <c r="F67" s="1">
        <v>309</v>
      </c>
      <c r="G67" s="48">
        <v>18761.5</v>
      </c>
      <c r="H67" s="45">
        <f t="shared" si="4"/>
        <v>625506.2000000001</v>
      </c>
      <c r="I67" s="4">
        <v>60.717</v>
      </c>
    </row>
    <row r="68" spans="5:9" ht="13.5">
      <c r="E68" s="1" t="s">
        <v>190</v>
      </c>
      <c r="F68" s="1">
        <v>243</v>
      </c>
      <c r="G68" s="48">
        <v>14754.2</v>
      </c>
      <c r="H68" s="45">
        <f t="shared" si="4"/>
        <v>640260.4</v>
      </c>
      <c r="I68" s="4">
        <v>60.717</v>
      </c>
    </row>
    <row r="69" spans="5:9" ht="13.5">
      <c r="E69" s="1" t="s">
        <v>191</v>
      </c>
      <c r="F69" s="1">
        <v>112</v>
      </c>
      <c r="G69" s="48">
        <v>6800.3</v>
      </c>
      <c r="H69" s="45">
        <f t="shared" si="4"/>
        <v>647060.7000000001</v>
      </c>
      <c r="I69" s="4">
        <v>60.717</v>
      </c>
    </row>
    <row r="70" spans="5:9" ht="13.5">
      <c r="E70" s="1" t="s">
        <v>192</v>
      </c>
      <c r="F70" s="1">
        <v>14</v>
      </c>
      <c r="G70" s="48">
        <v>850</v>
      </c>
      <c r="H70" s="45">
        <f t="shared" si="4"/>
        <v>647910.7000000001</v>
      </c>
      <c r="I70" s="4">
        <v>60.717</v>
      </c>
    </row>
    <row r="71" spans="5:9" ht="13.5">
      <c r="E71" s="1" t="s">
        <v>193</v>
      </c>
      <c r="F71" s="1">
        <v>95</v>
      </c>
      <c r="G71" s="48">
        <v>5768.1</v>
      </c>
      <c r="H71" s="45">
        <f t="shared" si="4"/>
        <v>653678.8</v>
      </c>
      <c r="I71" s="4">
        <v>60.717</v>
      </c>
    </row>
    <row r="72" spans="5:9" ht="13.5">
      <c r="E72" s="1" t="s">
        <v>194</v>
      </c>
      <c r="F72" s="1">
        <v>34</v>
      </c>
      <c r="G72" s="48">
        <v>2064.3</v>
      </c>
      <c r="H72" s="45">
        <f t="shared" si="4"/>
        <v>655743.1000000001</v>
      </c>
      <c r="I72" s="4">
        <v>60.717</v>
      </c>
    </row>
    <row r="73" spans="1:9" ht="14.25" thickBot="1">
      <c r="A73" s="10"/>
      <c r="B73" s="10"/>
      <c r="C73" s="7"/>
      <c r="D73" s="7"/>
      <c r="E73" s="7" t="s">
        <v>195</v>
      </c>
      <c r="F73" s="7">
        <v>31</v>
      </c>
      <c r="G73" s="49">
        <v>1882.2</v>
      </c>
      <c r="H73" s="46">
        <f t="shared" si="4"/>
        <v>657625.3</v>
      </c>
      <c r="I73" s="8">
        <v>60.717</v>
      </c>
    </row>
    <row r="74" spans="1:9" ht="16.5">
      <c r="A74" s="28"/>
      <c r="B74" s="28"/>
      <c r="C74" s="29" t="s">
        <v>234</v>
      </c>
      <c r="D74" s="29"/>
      <c r="E74" s="29"/>
      <c r="F74" s="44">
        <f>SUM(F63:F73)</f>
        <v>1386</v>
      </c>
      <c r="G74" s="42">
        <f>SUM(G63:G73)</f>
        <v>84153.3</v>
      </c>
      <c r="H74" s="41"/>
      <c r="I74" s="30"/>
    </row>
    <row r="75" spans="1:9" ht="35.25" customHeight="1">
      <c r="A75" s="9">
        <v>5</v>
      </c>
      <c r="B75" s="5">
        <v>1569</v>
      </c>
      <c r="C75" s="2" t="s">
        <v>122</v>
      </c>
      <c r="E75" s="21" t="s">
        <v>124</v>
      </c>
      <c r="F75" s="1">
        <v>92.67</v>
      </c>
      <c r="G75" s="48">
        <v>5627</v>
      </c>
      <c r="H75" s="45">
        <f>H73+G75</f>
        <v>663252.3</v>
      </c>
      <c r="I75" s="4">
        <v>60.719</v>
      </c>
    </row>
    <row r="76" spans="1:9" ht="15.75" thickBot="1">
      <c r="A76" s="10"/>
      <c r="B76" s="10"/>
      <c r="C76" s="19" t="s">
        <v>123</v>
      </c>
      <c r="D76" s="7"/>
      <c r="E76" s="7" t="s">
        <v>125</v>
      </c>
      <c r="F76" s="7">
        <v>752.15</v>
      </c>
      <c r="G76" s="49">
        <v>45670</v>
      </c>
      <c r="H76" s="46">
        <f>H75+G76</f>
        <v>708922.3</v>
      </c>
      <c r="I76" s="8">
        <v>60.719</v>
      </c>
    </row>
    <row r="77" spans="1:9" ht="16.5">
      <c r="A77" s="28"/>
      <c r="B77" s="28"/>
      <c r="C77" s="29" t="s">
        <v>234</v>
      </c>
      <c r="D77" s="29"/>
      <c r="E77" s="29"/>
      <c r="F77" s="41">
        <f>SUM(F75:F76)</f>
        <v>844.8199999999999</v>
      </c>
      <c r="G77" s="42">
        <f>SUM(G75:G76)</f>
        <v>51297</v>
      </c>
      <c r="H77" s="41"/>
      <c r="I77" s="30"/>
    </row>
    <row r="78" spans="1:9" ht="30" customHeight="1">
      <c r="A78" s="9">
        <v>6</v>
      </c>
      <c r="B78" s="5">
        <v>300</v>
      </c>
      <c r="C78" s="2" t="s">
        <v>238</v>
      </c>
      <c r="D78" s="1" t="s">
        <v>240</v>
      </c>
      <c r="E78" s="1" t="s">
        <v>242</v>
      </c>
      <c r="F78" s="1">
        <v>61</v>
      </c>
      <c r="G78" s="48">
        <v>3714</v>
      </c>
      <c r="H78" s="45">
        <f>H76+G78</f>
        <v>712636.3</v>
      </c>
      <c r="I78" s="4">
        <v>60.879</v>
      </c>
    </row>
    <row r="79" spans="1:9" ht="15.75" thickBot="1">
      <c r="A79" s="10"/>
      <c r="B79" s="54"/>
      <c r="C79" s="19" t="s">
        <v>239</v>
      </c>
      <c r="D79" s="7" t="s">
        <v>241</v>
      </c>
      <c r="E79" s="7" t="s">
        <v>243</v>
      </c>
      <c r="F79" s="7">
        <v>166</v>
      </c>
      <c r="G79" s="49">
        <v>10106</v>
      </c>
      <c r="H79" s="46">
        <f>H78+G79</f>
        <v>722742.3</v>
      </c>
      <c r="I79" s="8">
        <v>60.879</v>
      </c>
    </row>
    <row r="80" spans="1:9" ht="16.5">
      <c r="A80" s="51"/>
      <c r="B80" s="51"/>
      <c r="C80" s="50" t="s">
        <v>234</v>
      </c>
      <c r="D80" s="50"/>
      <c r="E80" s="50"/>
      <c r="F80" s="50">
        <f>SUM(F78:F79)</f>
        <v>227</v>
      </c>
      <c r="G80" s="53">
        <f>SUM(G78:G79)</f>
        <v>13820</v>
      </c>
      <c r="H80" s="52"/>
      <c r="I80" s="50"/>
    </row>
    <row r="81" spans="1:9" ht="30.75" customHeight="1">
      <c r="A81" s="9">
        <v>7</v>
      </c>
      <c r="B81" s="5">
        <v>371</v>
      </c>
      <c r="C81" s="2" t="s">
        <v>127</v>
      </c>
      <c r="D81" s="1" t="s">
        <v>157</v>
      </c>
      <c r="E81" s="1" t="s">
        <v>158</v>
      </c>
      <c r="F81" s="1">
        <v>22</v>
      </c>
      <c r="G81" s="48">
        <v>1335.8</v>
      </c>
      <c r="H81" s="45">
        <f>H79+G81</f>
        <v>724078.1000000001</v>
      </c>
      <c r="I81" s="4">
        <v>60.719</v>
      </c>
    </row>
    <row r="82" spans="3:9" ht="15">
      <c r="C82" s="2" t="s">
        <v>227</v>
      </c>
      <c r="D82" s="1" t="s">
        <v>159</v>
      </c>
      <c r="E82" s="1" t="s">
        <v>160</v>
      </c>
      <c r="F82" s="1">
        <v>21</v>
      </c>
      <c r="G82" s="48">
        <v>1275.1</v>
      </c>
      <c r="H82" s="45">
        <f aca="true" t="shared" si="5" ref="H82:H94">H81+G82</f>
        <v>725353.2000000001</v>
      </c>
      <c r="I82" s="4">
        <v>60.719</v>
      </c>
    </row>
    <row r="83" spans="4:9" ht="13.5">
      <c r="D83" s="1" t="s">
        <v>161</v>
      </c>
      <c r="E83" s="1" t="s">
        <v>162</v>
      </c>
      <c r="F83" s="1">
        <v>432.72</v>
      </c>
      <c r="G83" s="48">
        <v>26274.3</v>
      </c>
      <c r="H83" s="45">
        <f t="shared" si="5"/>
        <v>751627.5000000001</v>
      </c>
      <c r="I83" s="4">
        <v>60.719</v>
      </c>
    </row>
    <row r="84" spans="4:9" ht="13.5">
      <c r="D84" s="1" t="s">
        <v>163</v>
      </c>
      <c r="E84" s="1" t="s">
        <v>164</v>
      </c>
      <c r="F84" s="1">
        <v>867.56</v>
      </c>
      <c r="G84" s="48">
        <v>52677.3</v>
      </c>
      <c r="H84" s="45">
        <f t="shared" si="5"/>
        <v>804304.8000000002</v>
      </c>
      <c r="I84" s="4">
        <v>60.719</v>
      </c>
    </row>
    <row r="85" spans="4:9" ht="13.5">
      <c r="D85" s="1" t="s">
        <v>165</v>
      </c>
      <c r="E85" s="1" t="s">
        <v>166</v>
      </c>
      <c r="F85" s="1">
        <v>43.82</v>
      </c>
      <c r="G85" s="48">
        <v>2660.7</v>
      </c>
      <c r="H85" s="45">
        <f t="shared" si="5"/>
        <v>806965.5000000001</v>
      </c>
      <c r="I85" s="4">
        <v>60.719</v>
      </c>
    </row>
    <row r="86" spans="4:9" ht="27">
      <c r="D86" s="57" t="s">
        <v>167</v>
      </c>
      <c r="E86" s="12" t="s">
        <v>168</v>
      </c>
      <c r="F86" s="58">
        <v>152</v>
      </c>
      <c r="G86" s="60">
        <v>9229.2</v>
      </c>
      <c r="H86" s="45">
        <f t="shared" si="5"/>
        <v>816194.7000000001</v>
      </c>
      <c r="I86" s="69">
        <v>60.719</v>
      </c>
    </row>
    <row r="87" spans="4:9" ht="13.5">
      <c r="D87" s="1" t="s">
        <v>169</v>
      </c>
      <c r="E87" s="1" t="s">
        <v>170</v>
      </c>
      <c r="F87" s="1">
        <v>26</v>
      </c>
      <c r="G87" s="48">
        <v>1578.6</v>
      </c>
      <c r="H87" s="45">
        <f t="shared" si="5"/>
        <v>817773.3</v>
      </c>
      <c r="I87" s="4">
        <v>60.719</v>
      </c>
    </row>
    <row r="88" spans="4:9" ht="13.5">
      <c r="D88" s="1" t="s">
        <v>171</v>
      </c>
      <c r="E88" s="1" t="s">
        <v>172</v>
      </c>
      <c r="F88" s="1">
        <v>48.44</v>
      </c>
      <c r="G88" s="48">
        <v>2941.2</v>
      </c>
      <c r="H88" s="45">
        <f t="shared" si="5"/>
        <v>820714.5</v>
      </c>
      <c r="I88" s="4">
        <v>60.719</v>
      </c>
    </row>
    <row r="89" spans="4:9" ht="27">
      <c r="D89" s="57" t="s">
        <v>173</v>
      </c>
      <c r="E89" s="12" t="s">
        <v>174</v>
      </c>
      <c r="F89" s="1">
        <v>48.44</v>
      </c>
      <c r="G89" s="60">
        <v>2941</v>
      </c>
      <c r="H89" s="45">
        <f t="shared" si="5"/>
        <v>823655.5</v>
      </c>
      <c r="I89" s="69">
        <v>60.719</v>
      </c>
    </row>
    <row r="90" spans="4:9" ht="13.5">
      <c r="D90" s="1" t="s">
        <v>175</v>
      </c>
      <c r="E90" s="1" t="s">
        <v>176</v>
      </c>
      <c r="F90" s="1">
        <v>29</v>
      </c>
      <c r="G90" s="48">
        <v>1760.8</v>
      </c>
      <c r="H90" s="45">
        <f t="shared" si="5"/>
        <v>825416.3</v>
      </c>
      <c r="I90" s="4">
        <v>60.719</v>
      </c>
    </row>
    <row r="91" spans="4:9" ht="13.5">
      <c r="D91" s="1" t="s">
        <v>177</v>
      </c>
      <c r="E91" s="1" t="s">
        <v>178</v>
      </c>
      <c r="F91" s="1">
        <v>44.13</v>
      </c>
      <c r="G91" s="48">
        <v>2679.5</v>
      </c>
      <c r="H91" s="45">
        <f t="shared" si="5"/>
        <v>828095.8</v>
      </c>
      <c r="I91" s="4">
        <v>60.719</v>
      </c>
    </row>
    <row r="92" spans="4:9" ht="13.5">
      <c r="D92" s="1" t="s">
        <v>179</v>
      </c>
      <c r="E92" s="1" t="s">
        <v>180</v>
      </c>
      <c r="F92" s="1">
        <v>220.46</v>
      </c>
      <c r="G92" s="48">
        <v>13386.1</v>
      </c>
      <c r="H92" s="45">
        <f t="shared" si="5"/>
        <v>841481.9</v>
      </c>
      <c r="I92" s="4">
        <v>60.719</v>
      </c>
    </row>
    <row r="93" spans="4:9" ht="13.5">
      <c r="D93" s="1" t="s">
        <v>181</v>
      </c>
      <c r="E93" s="1" t="s">
        <v>182</v>
      </c>
      <c r="F93" s="1">
        <v>121.9</v>
      </c>
      <c r="G93" s="48">
        <v>7401.6</v>
      </c>
      <c r="H93" s="45">
        <f t="shared" si="5"/>
        <v>848883.5</v>
      </c>
      <c r="I93" s="4">
        <v>60.719</v>
      </c>
    </row>
    <row r="94" spans="1:9" ht="14.25" thickBot="1">
      <c r="A94" s="10"/>
      <c r="B94" s="10"/>
      <c r="C94" s="7"/>
      <c r="D94" s="7" t="s">
        <v>183</v>
      </c>
      <c r="E94" s="7" t="s">
        <v>184</v>
      </c>
      <c r="F94" s="7">
        <v>220.8</v>
      </c>
      <c r="G94" s="49">
        <v>13406.7</v>
      </c>
      <c r="H94" s="46">
        <f t="shared" si="5"/>
        <v>862290.2</v>
      </c>
      <c r="I94" s="8">
        <v>60.719</v>
      </c>
    </row>
    <row r="95" spans="1:9" ht="16.5">
      <c r="A95" s="28"/>
      <c r="B95" s="28"/>
      <c r="C95" s="29" t="s">
        <v>234</v>
      </c>
      <c r="D95" s="29"/>
      <c r="E95" s="29"/>
      <c r="F95" s="44">
        <f>SUM(F81:F94)</f>
        <v>2298.2700000000004</v>
      </c>
      <c r="G95" s="42">
        <f>SUM(G81:G94)</f>
        <v>139547.90000000002</v>
      </c>
      <c r="H95" s="41"/>
      <c r="I95" s="30"/>
    </row>
    <row r="96" spans="1:9" ht="30.75" customHeight="1">
      <c r="A96" s="9">
        <v>8</v>
      </c>
      <c r="B96" s="5">
        <v>438</v>
      </c>
      <c r="C96" s="2" t="s">
        <v>206</v>
      </c>
      <c r="E96" s="1" t="s">
        <v>207</v>
      </c>
      <c r="F96" s="1">
        <v>10</v>
      </c>
      <c r="G96" s="48">
        <f>F96*I96</f>
        <v>606.87446</v>
      </c>
      <c r="H96" s="47">
        <f>H94+G96</f>
        <v>862897.0744599999</v>
      </c>
      <c r="I96" s="39">
        <v>60.687446</v>
      </c>
    </row>
    <row r="97" spans="2:9" ht="15">
      <c r="B97" s="5"/>
      <c r="C97" s="2" t="s">
        <v>228</v>
      </c>
      <c r="E97" s="1" t="s">
        <v>208</v>
      </c>
      <c r="F97" s="1">
        <v>110</v>
      </c>
      <c r="G97" s="48">
        <f aca="true" t="shared" si="6" ref="G97:G116">F97*I97</f>
        <v>6675.61906</v>
      </c>
      <c r="H97" s="47">
        <f>H96+G97</f>
        <v>869572.69352</v>
      </c>
      <c r="I97" s="39">
        <v>60.687446</v>
      </c>
    </row>
    <row r="98" spans="5:9" ht="13.5">
      <c r="E98" s="1" t="s">
        <v>209</v>
      </c>
      <c r="F98" s="1">
        <v>10</v>
      </c>
      <c r="G98" s="48">
        <f t="shared" si="6"/>
        <v>606.87446</v>
      </c>
      <c r="H98" s="47">
        <f aca="true" t="shared" si="7" ref="H98:H116">H97+G98</f>
        <v>870179.5679799999</v>
      </c>
      <c r="I98" s="39">
        <v>60.687446</v>
      </c>
    </row>
    <row r="99" spans="5:9" ht="13.5">
      <c r="E99" s="1" t="s">
        <v>210</v>
      </c>
      <c r="F99" s="1">
        <v>10</v>
      </c>
      <c r="G99" s="48">
        <f t="shared" si="6"/>
        <v>606.87446</v>
      </c>
      <c r="H99" s="47">
        <f t="shared" si="7"/>
        <v>870786.4424399999</v>
      </c>
      <c r="I99" s="39">
        <v>60.687446</v>
      </c>
    </row>
    <row r="100" spans="5:9" ht="13.5">
      <c r="E100" s="1" t="s">
        <v>211</v>
      </c>
      <c r="F100" s="1">
        <v>10</v>
      </c>
      <c r="G100" s="48">
        <f t="shared" si="6"/>
        <v>606.87446</v>
      </c>
      <c r="H100" s="47">
        <f t="shared" si="7"/>
        <v>871393.3168999999</v>
      </c>
      <c r="I100" s="39">
        <v>60.687446</v>
      </c>
    </row>
    <row r="101" spans="5:9" ht="13.5">
      <c r="E101" s="1" t="s">
        <v>212</v>
      </c>
      <c r="F101" s="1">
        <v>10</v>
      </c>
      <c r="G101" s="48">
        <f t="shared" si="6"/>
        <v>606.87446</v>
      </c>
      <c r="H101" s="47">
        <f t="shared" si="7"/>
        <v>872000.1913599998</v>
      </c>
      <c r="I101" s="39">
        <v>60.687446</v>
      </c>
    </row>
    <row r="102" spans="5:9" ht="13.5">
      <c r="E102" s="1" t="s">
        <v>213</v>
      </c>
      <c r="F102" s="1">
        <v>10</v>
      </c>
      <c r="G102" s="48">
        <f t="shared" si="6"/>
        <v>606.87446</v>
      </c>
      <c r="H102" s="47">
        <f t="shared" si="7"/>
        <v>872607.0658199998</v>
      </c>
      <c r="I102" s="39">
        <v>60.687446</v>
      </c>
    </row>
    <row r="103" spans="5:9" ht="13.5">
      <c r="E103" s="1" t="s">
        <v>214</v>
      </c>
      <c r="F103" s="1">
        <v>110</v>
      </c>
      <c r="G103" s="48">
        <f t="shared" si="6"/>
        <v>6675.61906</v>
      </c>
      <c r="H103" s="47">
        <f t="shared" si="7"/>
        <v>879282.6848799998</v>
      </c>
      <c r="I103" s="39">
        <v>60.687446</v>
      </c>
    </row>
    <row r="104" spans="5:9" ht="13.5">
      <c r="E104" s="1" t="s">
        <v>215</v>
      </c>
      <c r="F104" s="1">
        <v>8</v>
      </c>
      <c r="G104" s="48">
        <f t="shared" si="6"/>
        <v>485.499568</v>
      </c>
      <c r="H104" s="47">
        <f t="shared" si="7"/>
        <v>879768.1844479998</v>
      </c>
      <c r="I104" s="39">
        <v>60.687446</v>
      </c>
    </row>
    <row r="105" spans="5:9" ht="13.5">
      <c r="E105" s="1" t="s">
        <v>216</v>
      </c>
      <c r="F105" s="1">
        <v>34</v>
      </c>
      <c r="G105" s="48">
        <f t="shared" si="6"/>
        <v>2063.373164</v>
      </c>
      <c r="H105" s="47">
        <f t="shared" si="7"/>
        <v>881831.5576119998</v>
      </c>
      <c r="I105" s="39">
        <v>60.687446</v>
      </c>
    </row>
    <row r="106" spans="5:9" ht="13.5">
      <c r="E106" s="1" t="s">
        <v>182</v>
      </c>
      <c r="F106" s="1">
        <v>110</v>
      </c>
      <c r="G106" s="48">
        <f t="shared" si="6"/>
        <v>6675.61906</v>
      </c>
      <c r="H106" s="47">
        <f t="shared" si="7"/>
        <v>888507.1766719999</v>
      </c>
      <c r="I106" s="39">
        <v>60.687446</v>
      </c>
    </row>
    <row r="107" spans="5:9" ht="13.5">
      <c r="E107" s="1" t="s">
        <v>217</v>
      </c>
      <c r="F107" s="1">
        <v>165.97</v>
      </c>
      <c r="G107" s="48">
        <f t="shared" si="6"/>
        <v>10072.29541262</v>
      </c>
      <c r="H107" s="47">
        <f t="shared" si="7"/>
        <v>898579.4720846198</v>
      </c>
      <c r="I107" s="39">
        <v>60.687446</v>
      </c>
    </row>
    <row r="108" spans="5:9" ht="13.5">
      <c r="E108" s="1" t="s">
        <v>218</v>
      </c>
      <c r="F108" s="1">
        <v>16804.26</v>
      </c>
      <c r="G108" s="48">
        <f t="shared" si="6"/>
        <v>1019807.6213199599</v>
      </c>
      <c r="H108" s="47">
        <f t="shared" si="7"/>
        <v>1918387.0934045797</v>
      </c>
      <c r="I108" s="39">
        <v>60.687446</v>
      </c>
    </row>
    <row r="109" spans="5:9" ht="13.5">
      <c r="E109" s="1" t="s">
        <v>219</v>
      </c>
      <c r="F109" s="1">
        <v>201.48</v>
      </c>
      <c r="G109" s="48">
        <f t="shared" si="6"/>
        <v>12227.30662008</v>
      </c>
      <c r="H109" s="47">
        <f t="shared" si="7"/>
        <v>1930614.4000246597</v>
      </c>
      <c r="I109" s="39">
        <v>60.687446</v>
      </c>
    </row>
    <row r="110" spans="5:9" ht="13.5">
      <c r="E110" s="1" t="s">
        <v>220</v>
      </c>
      <c r="F110" s="1">
        <v>114.21</v>
      </c>
      <c r="G110" s="48">
        <f t="shared" si="6"/>
        <v>6931.11320766</v>
      </c>
      <c r="H110" s="47">
        <f t="shared" si="7"/>
        <v>1937545.5132323196</v>
      </c>
      <c r="I110" s="39">
        <v>60.687446</v>
      </c>
    </row>
    <row r="111" spans="5:9" ht="13.5">
      <c r="E111" s="1" t="s">
        <v>221</v>
      </c>
      <c r="F111" s="1">
        <v>177.47</v>
      </c>
      <c r="G111" s="48">
        <f>F111*I111</f>
        <v>10770.201041620001</v>
      </c>
      <c r="H111" s="47">
        <f t="shared" si="7"/>
        <v>1948315.7142739396</v>
      </c>
      <c r="I111" s="39">
        <v>60.687446</v>
      </c>
    </row>
    <row r="112" spans="5:9" ht="13.5">
      <c r="E112" s="1" t="s">
        <v>222</v>
      </c>
      <c r="F112" s="1">
        <v>63.13</v>
      </c>
      <c r="G112" s="48">
        <f t="shared" si="6"/>
        <v>3831.19846598</v>
      </c>
      <c r="H112" s="47">
        <f t="shared" si="7"/>
        <v>1952146.9127399195</v>
      </c>
      <c r="I112" s="39">
        <v>60.687446</v>
      </c>
    </row>
    <row r="113" spans="5:9" ht="13.5">
      <c r="E113" s="1" t="s">
        <v>222</v>
      </c>
      <c r="F113" s="1">
        <v>136.44</v>
      </c>
      <c r="G113" s="48">
        <f t="shared" si="6"/>
        <v>8280.19513224</v>
      </c>
      <c r="H113" s="47">
        <f t="shared" si="7"/>
        <v>1960427.1078721595</v>
      </c>
      <c r="I113" s="39">
        <v>60.687446</v>
      </c>
    </row>
    <row r="114" spans="5:9" ht="13.5">
      <c r="E114" s="1" t="s">
        <v>223</v>
      </c>
      <c r="F114" s="1">
        <v>506.26</v>
      </c>
      <c r="G114" s="48">
        <f t="shared" si="6"/>
        <v>30723.626411960002</v>
      </c>
      <c r="H114" s="47">
        <f t="shared" si="7"/>
        <v>1991150.7342841194</v>
      </c>
      <c r="I114" s="39">
        <v>60.687446</v>
      </c>
    </row>
    <row r="115" spans="5:9" ht="13.5">
      <c r="E115" s="1" t="s">
        <v>224</v>
      </c>
      <c r="F115" s="1">
        <v>55.5</v>
      </c>
      <c r="G115" s="48">
        <f t="shared" si="6"/>
        <v>3368.153253</v>
      </c>
      <c r="H115" s="47">
        <f t="shared" si="7"/>
        <v>1994518.8875371194</v>
      </c>
      <c r="I115" s="39">
        <v>60.687446</v>
      </c>
    </row>
    <row r="116" spans="1:9" ht="14.25" thickBot="1">
      <c r="A116" s="10"/>
      <c r="B116" s="10"/>
      <c r="C116" s="7"/>
      <c r="D116" s="7"/>
      <c r="E116" s="7" t="s">
        <v>225</v>
      </c>
      <c r="F116" s="7">
        <v>54.39</v>
      </c>
      <c r="G116" s="49">
        <f t="shared" si="6"/>
        <v>3300.79018794</v>
      </c>
      <c r="H116" s="46">
        <f t="shared" si="7"/>
        <v>1997819.6777250594</v>
      </c>
      <c r="I116" s="38">
        <v>60.687446</v>
      </c>
    </row>
    <row r="117" spans="1:9" ht="17.25" thickBot="1">
      <c r="A117" s="32"/>
      <c r="B117" s="32"/>
      <c r="C117" s="29" t="s">
        <v>234</v>
      </c>
      <c r="D117" s="33"/>
      <c r="E117" s="33"/>
      <c r="F117" s="40">
        <f>SUM(F96:F116)</f>
        <v>18711.109999999997</v>
      </c>
      <c r="G117" s="40">
        <f>SUM(G96:G116)</f>
        <v>1135529.4777250597</v>
      </c>
      <c r="H117" s="40"/>
      <c r="I117" s="34"/>
    </row>
    <row r="118" spans="1:9" ht="17.25" thickBot="1">
      <c r="A118" s="15"/>
      <c r="B118" s="15"/>
      <c r="C118" s="16" t="s">
        <v>235</v>
      </c>
      <c r="D118" s="16"/>
      <c r="E118" s="16"/>
      <c r="F118" s="18">
        <f>F25+F39+F62+F74+F77+F80+F95+F117</f>
        <v>32891.85</v>
      </c>
      <c r="G118" s="18">
        <f>G25+G39+G62+G74+G77+G80+G95+G117</f>
        <v>1997819.67772506</v>
      </c>
      <c r="H118" s="65">
        <f>H116</f>
        <v>1997819.6777250594</v>
      </c>
      <c r="I118" s="16"/>
    </row>
  </sheetData>
  <mergeCells count="9">
    <mergeCell ref="A7:A8"/>
    <mergeCell ref="C7:C8"/>
    <mergeCell ref="D7:D8"/>
    <mergeCell ref="E7:E8"/>
    <mergeCell ref="G7:G8"/>
    <mergeCell ref="H7:H8"/>
    <mergeCell ref="I7:I8"/>
    <mergeCell ref="C1:D1"/>
    <mergeCell ref="C2:E2"/>
  </mergeCells>
  <printOptions/>
  <pageMargins left="0.75" right="0.75" top="1" bottom="1" header="0.5" footer="0.5"/>
  <pageSetup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34">
      <selection activeCell="B2" sqref="B2"/>
    </sheetView>
  </sheetViews>
  <sheetFormatPr defaultColWidth="9.140625" defaultRowHeight="12.75"/>
  <cols>
    <col min="1" max="1" width="4.8515625" style="9" customWidth="1"/>
    <col min="2" max="2" width="6.28125" style="9" customWidth="1"/>
    <col min="3" max="3" width="19.7109375" style="1" customWidth="1"/>
    <col min="4" max="4" width="9.140625" style="1" customWidth="1"/>
    <col min="5" max="5" width="26.00390625" style="1" customWidth="1"/>
    <col min="6" max="6" width="11.7109375" style="1" customWidth="1"/>
    <col min="7" max="7" width="14.140625" style="1" customWidth="1"/>
    <col min="8" max="8" width="14.28125" style="11" customWidth="1"/>
    <col min="9" max="9" width="8.57421875" style="1" customWidth="1"/>
  </cols>
  <sheetData>
    <row r="1" spans="1:9" ht="15">
      <c r="A1" s="5"/>
      <c r="B1" s="5"/>
      <c r="C1" s="114" t="s">
        <v>236</v>
      </c>
      <c r="D1" s="115"/>
      <c r="E1" s="2"/>
      <c r="F1" s="2"/>
      <c r="G1" s="2"/>
      <c r="H1" s="13"/>
      <c r="I1" s="2"/>
    </row>
    <row r="2" spans="1:9" ht="17.25" thickBot="1">
      <c r="A2" s="5"/>
      <c r="B2" s="5"/>
      <c r="C2" s="116" t="s">
        <v>237</v>
      </c>
      <c r="D2" s="115"/>
      <c r="E2" s="115"/>
      <c r="F2" s="2"/>
      <c r="G2" s="2"/>
      <c r="H2" s="80" t="s">
        <v>7</v>
      </c>
      <c r="I2" s="2"/>
    </row>
    <row r="3" spans="1:9" ht="15">
      <c r="A3" s="5"/>
      <c r="B3" s="5"/>
      <c r="C3" s="2"/>
      <c r="D3" s="2"/>
      <c r="E3" s="2"/>
      <c r="F3" s="2"/>
      <c r="G3" s="2"/>
      <c r="H3" s="13"/>
      <c r="I3" s="2"/>
    </row>
    <row r="4" spans="1:9" ht="15">
      <c r="A4" s="5"/>
      <c r="B4" s="5"/>
      <c r="C4" s="2"/>
      <c r="D4" s="2"/>
      <c r="E4" s="2"/>
      <c r="F4" s="2"/>
      <c r="G4" s="2"/>
      <c r="H4" s="13"/>
      <c r="I4" s="2"/>
    </row>
    <row r="5" spans="1:9" ht="15">
      <c r="A5" s="5"/>
      <c r="B5" s="5"/>
      <c r="C5" s="68" t="s">
        <v>0</v>
      </c>
      <c r="D5" s="2"/>
      <c r="E5" s="2"/>
      <c r="F5" s="2"/>
      <c r="G5" s="2"/>
      <c r="H5" s="13"/>
      <c r="I5" s="2"/>
    </row>
    <row r="7" spans="1:9" ht="15">
      <c r="A7" s="107" t="s">
        <v>1</v>
      </c>
      <c r="B7" s="66" t="s">
        <v>40</v>
      </c>
      <c r="C7" s="107" t="s">
        <v>2</v>
      </c>
      <c r="D7" s="110" t="s">
        <v>3</v>
      </c>
      <c r="E7" s="107" t="s">
        <v>4</v>
      </c>
      <c r="F7" s="72" t="s">
        <v>5</v>
      </c>
      <c r="G7" s="107" t="s">
        <v>12</v>
      </c>
      <c r="H7" s="108" t="s">
        <v>44</v>
      </c>
      <c r="I7" s="107" t="s">
        <v>9</v>
      </c>
    </row>
    <row r="8" spans="1:9" ht="18.75">
      <c r="A8" s="107"/>
      <c r="B8" s="67" t="s">
        <v>41</v>
      </c>
      <c r="C8" s="107"/>
      <c r="D8" s="111"/>
      <c r="E8" s="107"/>
      <c r="F8" s="78" t="s">
        <v>7</v>
      </c>
      <c r="G8" s="107"/>
      <c r="H8" s="109"/>
      <c r="I8" s="107"/>
    </row>
    <row r="9" spans="1:9" ht="27" customHeight="1" thickBot="1">
      <c r="A9" s="84">
        <v>1</v>
      </c>
      <c r="B9" s="85" t="s">
        <v>279</v>
      </c>
      <c r="C9" s="81" t="s">
        <v>278</v>
      </c>
      <c r="D9" s="82" t="s">
        <v>246</v>
      </c>
      <c r="E9" s="82" t="s">
        <v>247</v>
      </c>
      <c r="F9" s="82">
        <v>4.24</v>
      </c>
      <c r="G9" s="83">
        <v>506</v>
      </c>
      <c r="H9" s="86">
        <f>G9</f>
        <v>506</v>
      </c>
      <c r="I9" s="63">
        <v>119.3959</v>
      </c>
    </row>
    <row r="10" spans="1:9" ht="16.5">
      <c r="A10" s="51"/>
      <c r="B10" s="51"/>
      <c r="C10" s="50" t="s">
        <v>234</v>
      </c>
      <c r="D10" s="50"/>
      <c r="E10" s="50"/>
      <c r="F10" s="50">
        <f>SUM(F9:F9)</f>
        <v>4.24</v>
      </c>
      <c r="G10" s="53">
        <f>SUM(G9:G9)</f>
        <v>506</v>
      </c>
      <c r="H10" s="73"/>
      <c r="I10" s="74"/>
    </row>
    <row r="11" spans="1:9" ht="28.5" customHeight="1">
      <c r="A11" s="9">
        <v>2</v>
      </c>
      <c r="B11" s="5">
        <v>308</v>
      </c>
      <c r="C11" s="2" t="s">
        <v>10</v>
      </c>
      <c r="D11" s="1" t="s">
        <v>39</v>
      </c>
      <c r="E11" s="1" t="s">
        <v>230</v>
      </c>
      <c r="F11" s="1">
        <v>23.24</v>
      </c>
      <c r="G11" s="48">
        <v>2764</v>
      </c>
      <c r="H11" s="47">
        <f>H9+G11</f>
        <v>3270</v>
      </c>
      <c r="I11" s="4">
        <v>118.9329</v>
      </c>
    </row>
    <row r="12" spans="1:9" ht="15.75" thickBot="1">
      <c r="A12" s="10"/>
      <c r="B12" s="10"/>
      <c r="C12" s="19" t="s">
        <v>280</v>
      </c>
      <c r="D12" s="7" t="s">
        <v>37</v>
      </c>
      <c r="E12" s="7" t="s">
        <v>38</v>
      </c>
      <c r="F12" s="7">
        <v>124.96</v>
      </c>
      <c r="G12" s="49">
        <v>14860</v>
      </c>
      <c r="H12" s="46">
        <f>H11+G12</f>
        <v>18130</v>
      </c>
      <c r="I12" s="8">
        <v>118.9181</v>
      </c>
    </row>
    <row r="13" spans="1:9" ht="16.5">
      <c r="A13" s="28"/>
      <c r="B13" s="28"/>
      <c r="C13" s="29" t="s">
        <v>234</v>
      </c>
      <c r="D13" s="29"/>
      <c r="E13" s="29"/>
      <c r="F13" s="43">
        <f>SUM(F11:F12)</f>
        <v>148.2</v>
      </c>
      <c r="G13" s="42">
        <f>SUM(G11:G12)</f>
        <v>17624</v>
      </c>
      <c r="H13" s="41"/>
      <c r="I13" s="30"/>
    </row>
    <row r="14" spans="1:9" ht="26.25" customHeight="1">
      <c r="A14" s="9">
        <v>3</v>
      </c>
      <c r="B14" s="5">
        <v>744</v>
      </c>
      <c r="C14" s="2" t="s">
        <v>42</v>
      </c>
      <c r="D14" s="1" t="s">
        <v>89</v>
      </c>
      <c r="E14" s="1" t="s">
        <v>90</v>
      </c>
      <c r="F14" s="1">
        <v>429.56</v>
      </c>
      <c r="G14" s="48">
        <v>51083</v>
      </c>
      <c r="H14" s="45">
        <f>H12+G14</f>
        <v>69213</v>
      </c>
      <c r="I14" s="4">
        <v>118.9182</v>
      </c>
    </row>
    <row r="15" spans="3:9" ht="15">
      <c r="C15" s="2" t="s">
        <v>43</v>
      </c>
      <c r="D15" s="1" t="s">
        <v>91</v>
      </c>
      <c r="E15" s="1" t="s">
        <v>92</v>
      </c>
      <c r="F15" s="1">
        <v>316.45</v>
      </c>
      <c r="G15" s="48">
        <v>37632</v>
      </c>
      <c r="H15" s="45">
        <f>H14+G15</f>
        <v>106845</v>
      </c>
      <c r="I15" s="4">
        <v>118.9182</v>
      </c>
    </row>
    <row r="16" spans="3:9" ht="15">
      <c r="C16" s="2" t="s">
        <v>45</v>
      </c>
      <c r="D16" s="1" t="s">
        <v>93</v>
      </c>
      <c r="E16" s="1" t="s">
        <v>94</v>
      </c>
      <c r="F16" s="1">
        <v>262.3</v>
      </c>
      <c r="G16" s="48">
        <v>31192</v>
      </c>
      <c r="H16" s="45">
        <f>H15+G16</f>
        <v>138037</v>
      </c>
      <c r="I16" s="4">
        <v>118.9182</v>
      </c>
    </row>
    <row r="17" spans="4:9" ht="13.5">
      <c r="D17" s="1" t="s">
        <v>95</v>
      </c>
      <c r="E17" s="1" t="s">
        <v>96</v>
      </c>
      <c r="F17" s="1">
        <v>411.53</v>
      </c>
      <c r="G17" s="48">
        <v>48938</v>
      </c>
      <c r="H17" s="45">
        <f>H16+G17</f>
        <v>186975</v>
      </c>
      <c r="I17" s="4">
        <v>118.9182</v>
      </c>
    </row>
    <row r="18" spans="4:9" ht="13.5">
      <c r="D18" s="1" t="s">
        <v>97</v>
      </c>
      <c r="E18" s="1" t="s">
        <v>98</v>
      </c>
      <c r="F18" s="1">
        <v>13.89</v>
      </c>
      <c r="G18" s="48">
        <v>1652</v>
      </c>
      <c r="H18" s="45">
        <f>H17+G18</f>
        <v>188627</v>
      </c>
      <c r="I18" s="4">
        <v>118.9182</v>
      </c>
    </row>
    <row r="19" spans="4:9" ht="13.5">
      <c r="D19" s="1" t="s">
        <v>99</v>
      </c>
      <c r="E19" s="1" t="s">
        <v>100</v>
      </c>
      <c r="F19" s="1">
        <v>303.44</v>
      </c>
      <c r="G19" s="48">
        <v>36085</v>
      </c>
      <c r="H19" s="45">
        <f aca="true" t="shared" si="0" ref="H19:H24">H18+G19</f>
        <v>224712</v>
      </c>
      <c r="I19" s="4">
        <v>118.9182</v>
      </c>
    </row>
    <row r="20" spans="4:9" ht="27">
      <c r="D20" s="57" t="s">
        <v>101</v>
      </c>
      <c r="E20" s="20" t="s">
        <v>102</v>
      </c>
      <c r="F20" s="58">
        <v>133.9</v>
      </c>
      <c r="G20" s="60">
        <v>15923</v>
      </c>
      <c r="H20" s="45">
        <f t="shared" si="0"/>
        <v>240635</v>
      </c>
      <c r="I20" s="69">
        <v>118.9182</v>
      </c>
    </row>
    <row r="21" spans="4:9" ht="13.5">
      <c r="D21" s="1" t="s">
        <v>103</v>
      </c>
      <c r="E21" s="1" t="s">
        <v>104</v>
      </c>
      <c r="F21" s="1">
        <v>145.23</v>
      </c>
      <c r="G21" s="48">
        <v>17270</v>
      </c>
      <c r="H21" s="45">
        <f t="shared" si="0"/>
        <v>257905</v>
      </c>
      <c r="I21" s="4">
        <v>118.9182</v>
      </c>
    </row>
    <row r="22" spans="4:9" ht="13.5">
      <c r="D22" s="1" t="s">
        <v>105</v>
      </c>
      <c r="E22" s="1" t="s">
        <v>98</v>
      </c>
      <c r="F22" s="1">
        <v>7.92</v>
      </c>
      <c r="G22" s="48">
        <v>942</v>
      </c>
      <c r="H22" s="45">
        <f t="shared" si="0"/>
        <v>258847</v>
      </c>
      <c r="I22" s="4">
        <v>118.9182</v>
      </c>
    </row>
    <row r="23" spans="4:9" ht="13.5">
      <c r="D23" s="1" t="s">
        <v>106</v>
      </c>
      <c r="E23" s="1" t="s">
        <v>107</v>
      </c>
      <c r="F23" s="1">
        <v>10.54</v>
      </c>
      <c r="G23" s="48">
        <v>1253</v>
      </c>
      <c r="H23" s="45">
        <f t="shared" si="0"/>
        <v>260100</v>
      </c>
      <c r="I23" s="4">
        <v>118.9182</v>
      </c>
    </row>
    <row r="24" spans="1:9" ht="14.25" thickBot="1">
      <c r="A24" s="10"/>
      <c r="B24" s="10"/>
      <c r="C24" s="7"/>
      <c r="D24" s="7" t="s">
        <v>108</v>
      </c>
      <c r="E24" s="7" t="s">
        <v>96</v>
      </c>
      <c r="F24" s="7">
        <v>0.54</v>
      </c>
      <c r="G24" s="49">
        <v>64</v>
      </c>
      <c r="H24" s="46">
        <f t="shared" si="0"/>
        <v>260164</v>
      </c>
      <c r="I24" s="8">
        <v>118.9182</v>
      </c>
    </row>
    <row r="25" spans="1:9" ht="16.5">
      <c r="A25" s="28"/>
      <c r="B25" s="28"/>
      <c r="C25" s="29" t="s">
        <v>234</v>
      </c>
      <c r="D25" s="29"/>
      <c r="E25" s="29"/>
      <c r="F25" s="43">
        <f>SUM(F14:F24)</f>
        <v>2035.3000000000002</v>
      </c>
      <c r="G25" s="42">
        <f>SUM(G14:G24)</f>
        <v>242034</v>
      </c>
      <c r="H25" s="41"/>
      <c r="I25" s="30"/>
    </row>
    <row r="26" spans="1:9" ht="27">
      <c r="A26" s="9">
        <v>4</v>
      </c>
      <c r="B26" s="5">
        <v>788</v>
      </c>
      <c r="C26" s="2" t="s">
        <v>120</v>
      </c>
      <c r="E26" s="21" t="s">
        <v>232</v>
      </c>
      <c r="F26" s="1">
        <v>36</v>
      </c>
      <c r="G26" s="48">
        <v>4289</v>
      </c>
      <c r="H26" s="45">
        <f>H24+G26</f>
        <v>264453</v>
      </c>
      <c r="I26" s="4">
        <v>119.1389</v>
      </c>
    </row>
    <row r="27" spans="3:9" ht="15">
      <c r="C27" s="2" t="s">
        <v>121</v>
      </c>
      <c r="E27" s="1" t="s">
        <v>204</v>
      </c>
      <c r="F27" s="1">
        <v>51</v>
      </c>
      <c r="G27" s="48">
        <v>6076</v>
      </c>
      <c r="H27" s="45">
        <f>H26+G27</f>
        <v>270529</v>
      </c>
      <c r="I27" s="4">
        <v>119.1389</v>
      </c>
    </row>
    <row r="28" spans="5:9" ht="13.5">
      <c r="E28" s="1" t="s">
        <v>205</v>
      </c>
      <c r="F28" s="1">
        <v>13</v>
      </c>
      <c r="G28" s="48">
        <v>1548.8</v>
      </c>
      <c r="H28" s="45">
        <f>H27+G28</f>
        <v>272077.8</v>
      </c>
      <c r="I28" s="4">
        <v>119.1389</v>
      </c>
    </row>
    <row r="29" spans="1:9" ht="14.25" thickBot="1">
      <c r="A29" s="10"/>
      <c r="B29" s="10"/>
      <c r="C29" s="7"/>
      <c r="D29" s="7"/>
      <c r="E29" s="7" t="s">
        <v>233</v>
      </c>
      <c r="F29" s="7">
        <v>16</v>
      </c>
      <c r="G29" s="49">
        <v>1906.2</v>
      </c>
      <c r="H29" s="46">
        <f>H28+G29</f>
        <v>273984</v>
      </c>
      <c r="I29" s="8">
        <v>119.1389</v>
      </c>
    </row>
    <row r="30" spans="1:9" ht="16.5">
      <c r="A30" s="28"/>
      <c r="B30" s="28"/>
      <c r="C30" s="29" t="s">
        <v>234</v>
      </c>
      <c r="D30" s="29"/>
      <c r="E30" s="29"/>
      <c r="F30" s="44">
        <f>SUM(F26:F29)</f>
        <v>116</v>
      </c>
      <c r="G30" s="42">
        <f>SUM(G26:G29)</f>
        <v>13820</v>
      </c>
      <c r="H30" s="41"/>
      <c r="I30" s="30"/>
    </row>
    <row r="31" spans="1:9" ht="29.25" customHeight="1">
      <c r="A31" s="9">
        <v>5</v>
      </c>
      <c r="B31" s="5">
        <v>371</v>
      </c>
      <c r="C31" s="2" t="s">
        <v>127</v>
      </c>
      <c r="D31" s="1" t="s">
        <v>128</v>
      </c>
      <c r="E31" s="1" t="s">
        <v>129</v>
      </c>
      <c r="F31" s="1">
        <v>100.61</v>
      </c>
      <c r="G31" s="48">
        <v>11964.3</v>
      </c>
      <c r="H31" s="45">
        <f>H29+G31</f>
        <v>285948.3</v>
      </c>
      <c r="I31" s="4">
        <v>118.9182</v>
      </c>
    </row>
    <row r="32" spans="3:9" ht="15">
      <c r="C32" s="2" t="s">
        <v>227</v>
      </c>
      <c r="D32" s="1" t="s">
        <v>130</v>
      </c>
      <c r="E32" s="1" t="s">
        <v>131</v>
      </c>
      <c r="F32" s="1">
        <v>99.51</v>
      </c>
      <c r="G32" s="48">
        <v>11833.5</v>
      </c>
      <c r="H32" s="45">
        <f>H31+G32</f>
        <v>297781.8</v>
      </c>
      <c r="I32" s="4">
        <v>118.9182</v>
      </c>
    </row>
    <row r="33" spans="4:9" ht="13.5">
      <c r="D33" s="1" t="s">
        <v>132</v>
      </c>
      <c r="E33" s="1" t="s">
        <v>133</v>
      </c>
      <c r="F33" s="1">
        <v>250.05</v>
      </c>
      <c r="G33" s="48">
        <v>29735.5</v>
      </c>
      <c r="H33" s="45">
        <f>H32+G33</f>
        <v>327517.3</v>
      </c>
      <c r="I33" s="4">
        <v>118.9182</v>
      </c>
    </row>
    <row r="34" spans="4:9" ht="13.5">
      <c r="D34" s="1" t="s">
        <v>134</v>
      </c>
      <c r="E34" s="1" t="s">
        <v>135</v>
      </c>
      <c r="F34" s="1">
        <v>113.77</v>
      </c>
      <c r="G34" s="48">
        <v>13529.3</v>
      </c>
      <c r="H34" s="45">
        <f>H33+G34</f>
        <v>341046.6</v>
      </c>
      <c r="I34" s="4">
        <v>118.9182</v>
      </c>
    </row>
    <row r="35" spans="4:9" ht="13.5">
      <c r="D35" s="1" t="s">
        <v>136</v>
      </c>
      <c r="E35" s="1" t="s">
        <v>137</v>
      </c>
      <c r="F35" s="1">
        <v>73.56</v>
      </c>
      <c r="G35" s="48">
        <v>8747.6</v>
      </c>
      <c r="H35" s="45">
        <f aca="true" t="shared" si="1" ref="H35:H45">H34+G35</f>
        <v>349794.19999999995</v>
      </c>
      <c r="I35" s="4">
        <v>118.9182</v>
      </c>
    </row>
    <row r="36" spans="4:9" ht="13.5">
      <c r="D36" s="1" t="s">
        <v>138</v>
      </c>
      <c r="E36" s="1" t="s">
        <v>139</v>
      </c>
      <c r="F36" s="1">
        <v>92.05</v>
      </c>
      <c r="G36" s="48">
        <v>10946.4</v>
      </c>
      <c r="H36" s="45">
        <f t="shared" si="1"/>
        <v>360740.6</v>
      </c>
      <c r="I36" s="4">
        <v>118.9182</v>
      </c>
    </row>
    <row r="37" spans="4:9" ht="13.5">
      <c r="D37" s="1" t="s">
        <v>140</v>
      </c>
      <c r="E37" s="1" t="s">
        <v>141</v>
      </c>
      <c r="F37" s="1">
        <v>91.52</v>
      </c>
      <c r="G37" s="48">
        <v>10883.3</v>
      </c>
      <c r="H37" s="45">
        <f t="shared" si="1"/>
        <v>371623.89999999997</v>
      </c>
      <c r="I37" s="4">
        <v>118.9182</v>
      </c>
    </row>
    <row r="38" spans="4:9" ht="13.5">
      <c r="D38" s="1" t="s">
        <v>142</v>
      </c>
      <c r="E38" s="1" t="s">
        <v>143</v>
      </c>
      <c r="F38" s="1">
        <v>83.72</v>
      </c>
      <c r="G38" s="48">
        <v>9955.8</v>
      </c>
      <c r="H38" s="45">
        <f t="shared" si="1"/>
        <v>381579.69999999995</v>
      </c>
      <c r="I38" s="4">
        <v>118.9182</v>
      </c>
    </row>
    <row r="39" spans="4:9" ht="13.5">
      <c r="D39" s="1" t="s">
        <v>144</v>
      </c>
      <c r="E39" s="1" t="s">
        <v>145</v>
      </c>
      <c r="F39" s="1">
        <v>335.12</v>
      </c>
      <c r="G39" s="48">
        <v>39851.8</v>
      </c>
      <c r="H39" s="45">
        <f t="shared" si="1"/>
        <v>421431.49999999994</v>
      </c>
      <c r="I39" s="4">
        <v>118.9182</v>
      </c>
    </row>
    <row r="40" spans="4:9" ht="13.5">
      <c r="D40" s="1" t="s">
        <v>146</v>
      </c>
      <c r="E40" s="1" t="s">
        <v>147</v>
      </c>
      <c r="F40" s="1">
        <v>98.66</v>
      </c>
      <c r="G40" s="48">
        <v>11732.4</v>
      </c>
      <c r="H40" s="45">
        <f t="shared" si="1"/>
        <v>433163.89999999997</v>
      </c>
      <c r="I40" s="4">
        <v>118.9182</v>
      </c>
    </row>
    <row r="41" spans="4:9" ht="13.5">
      <c r="D41" s="1" t="s">
        <v>148</v>
      </c>
      <c r="E41" s="1" t="s">
        <v>149</v>
      </c>
      <c r="F41" s="1">
        <v>47.99</v>
      </c>
      <c r="G41" s="48">
        <v>5706.8</v>
      </c>
      <c r="H41" s="45">
        <f t="shared" si="1"/>
        <v>438870.69999999995</v>
      </c>
      <c r="I41" s="4">
        <v>118.9182</v>
      </c>
    </row>
    <row r="42" spans="4:9" ht="13.5">
      <c r="D42" s="1" t="s">
        <v>150</v>
      </c>
      <c r="E42" s="1" t="s">
        <v>151</v>
      </c>
      <c r="F42" s="1">
        <v>5.19</v>
      </c>
      <c r="G42" s="48">
        <v>617.1</v>
      </c>
      <c r="H42" s="45">
        <f t="shared" si="1"/>
        <v>439487.79999999993</v>
      </c>
      <c r="I42" s="4">
        <v>118.9182</v>
      </c>
    </row>
    <row r="43" spans="4:9" ht="13.5">
      <c r="D43" s="1" t="s">
        <v>152</v>
      </c>
      <c r="E43" s="1" t="s">
        <v>153</v>
      </c>
      <c r="F43" s="1">
        <v>190.22</v>
      </c>
      <c r="G43" s="48">
        <v>22620.6</v>
      </c>
      <c r="H43" s="45">
        <f t="shared" si="1"/>
        <v>462108.3999999999</v>
      </c>
      <c r="I43" s="4">
        <v>118.9182</v>
      </c>
    </row>
    <row r="44" spans="4:9" ht="13.5">
      <c r="D44" s="1" t="s">
        <v>154</v>
      </c>
      <c r="E44" s="1" t="s">
        <v>147</v>
      </c>
      <c r="F44" s="1">
        <v>8.27</v>
      </c>
      <c r="G44" s="48">
        <v>983.4</v>
      </c>
      <c r="H44" s="45">
        <f t="shared" si="1"/>
        <v>463091.79999999993</v>
      </c>
      <c r="I44" s="4">
        <v>118.9182</v>
      </c>
    </row>
    <row r="45" spans="1:9" ht="14.25" thickBot="1">
      <c r="A45" s="10"/>
      <c r="B45" s="10"/>
      <c r="C45" s="7"/>
      <c r="D45" s="7" t="s">
        <v>155</v>
      </c>
      <c r="E45" s="7" t="s">
        <v>156</v>
      </c>
      <c r="F45" s="7">
        <v>831.65</v>
      </c>
      <c r="G45" s="49">
        <v>98898.3</v>
      </c>
      <c r="H45" s="46">
        <f t="shared" si="1"/>
        <v>561990.1</v>
      </c>
      <c r="I45" s="8">
        <v>118.9182</v>
      </c>
    </row>
    <row r="46" spans="1:9" ht="17.25" thickBot="1">
      <c r="A46" s="28"/>
      <c r="B46" s="28"/>
      <c r="C46" s="29" t="s">
        <v>234</v>
      </c>
      <c r="D46" s="29"/>
      <c r="E46" s="29"/>
      <c r="F46" s="44">
        <f>SUM(F31:F45)</f>
        <v>2421.89</v>
      </c>
      <c r="G46" s="42">
        <f>SUM(G31:G45)</f>
        <v>288006.1</v>
      </c>
      <c r="H46" s="40"/>
      <c r="I46" s="30"/>
    </row>
    <row r="47" spans="1:9" ht="17.25" thickBot="1">
      <c r="A47" s="15"/>
      <c r="B47" s="15"/>
      <c r="C47" s="16" t="s">
        <v>235</v>
      </c>
      <c r="D47" s="16"/>
      <c r="E47" s="16"/>
      <c r="F47" s="18">
        <f>F10+F13+F25+F30+F46</f>
        <v>4725.63</v>
      </c>
      <c r="G47" s="18">
        <f>G10+G13+G25+G30+G46</f>
        <v>561990.1</v>
      </c>
      <c r="H47" s="65">
        <f>H45</f>
        <v>561990.1</v>
      </c>
      <c r="I47" s="16"/>
    </row>
  </sheetData>
  <mergeCells count="9">
    <mergeCell ref="A7:A8"/>
    <mergeCell ref="C7:C8"/>
    <mergeCell ref="D7:D8"/>
    <mergeCell ref="E7:E8"/>
    <mergeCell ref="G7:G8"/>
    <mergeCell ref="H7:H8"/>
    <mergeCell ref="I7:I8"/>
    <mergeCell ref="C1:D1"/>
    <mergeCell ref="C2:E2"/>
  </mergeCells>
  <printOptions/>
  <pageMargins left="0.75" right="0.75" top="1" bottom="1" header="0.5" footer="0.5"/>
  <pageSetup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6">
      <selection activeCell="G37" sqref="G37"/>
    </sheetView>
  </sheetViews>
  <sheetFormatPr defaultColWidth="9.140625" defaultRowHeight="12.75"/>
  <cols>
    <col min="1" max="1" width="4.8515625" style="9" customWidth="1"/>
    <col min="2" max="2" width="6.28125" style="9" customWidth="1"/>
    <col min="3" max="3" width="19.7109375" style="1" customWidth="1"/>
    <col min="4" max="4" width="9.140625" style="1" customWidth="1"/>
    <col min="5" max="5" width="26.00390625" style="1" customWidth="1"/>
    <col min="6" max="6" width="11.7109375" style="1" customWidth="1"/>
    <col min="7" max="7" width="14.140625" style="1" customWidth="1"/>
    <col min="8" max="8" width="14.28125" style="11" customWidth="1"/>
    <col min="9" max="9" width="8.57421875" style="1" customWidth="1"/>
  </cols>
  <sheetData>
    <row r="1" spans="1:9" ht="15">
      <c r="A1" s="5"/>
      <c r="B1" s="5"/>
      <c r="C1" s="114" t="s">
        <v>236</v>
      </c>
      <c r="D1" s="115"/>
      <c r="E1" s="2"/>
      <c r="F1" s="2"/>
      <c r="G1" s="2"/>
      <c r="H1" s="13"/>
      <c r="I1" s="2"/>
    </row>
    <row r="2" spans="1:9" ht="17.25" thickBot="1">
      <c r="A2" s="5"/>
      <c r="B2" s="5"/>
      <c r="C2" s="116" t="s">
        <v>237</v>
      </c>
      <c r="D2" s="115"/>
      <c r="E2" s="115"/>
      <c r="F2" s="2"/>
      <c r="G2" s="2"/>
      <c r="H2" s="80" t="s">
        <v>8</v>
      </c>
      <c r="I2" s="2"/>
    </row>
    <row r="3" spans="1:9" ht="15">
      <c r="A3" s="5"/>
      <c r="B3" s="5"/>
      <c r="C3" s="2"/>
      <c r="D3" s="2"/>
      <c r="E3" s="2"/>
      <c r="F3" s="2"/>
      <c r="G3" s="2"/>
      <c r="H3" s="13"/>
      <c r="I3" s="2"/>
    </row>
    <row r="4" spans="1:9" ht="15">
      <c r="A4" s="5"/>
      <c r="B4" s="5"/>
      <c r="C4" s="2"/>
      <c r="D4" s="2"/>
      <c r="E4" s="2"/>
      <c r="F4" s="2"/>
      <c r="G4" s="2"/>
      <c r="H4" s="13"/>
      <c r="I4" s="2"/>
    </row>
    <row r="5" spans="1:9" ht="15">
      <c r="A5" s="5"/>
      <c r="B5" s="5"/>
      <c r="C5" s="68" t="s">
        <v>0</v>
      </c>
      <c r="D5" s="2"/>
      <c r="E5" s="2"/>
      <c r="F5" s="2"/>
      <c r="G5" s="2"/>
      <c r="H5" s="13"/>
      <c r="I5" s="2"/>
    </row>
    <row r="7" spans="1:9" ht="15">
      <c r="A7" s="107" t="s">
        <v>1</v>
      </c>
      <c r="B7" s="66" t="s">
        <v>40</v>
      </c>
      <c r="C7" s="107" t="s">
        <v>2</v>
      </c>
      <c r="D7" s="110" t="s">
        <v>3</v>
      </c>
      <c r="E7" s="107" t="s">
        <v>4</v>
      </c>
      <c r="F7" s="72" t="s">
        <v>5</v>
      </c>
      <c r="G7" s="107" t="s">
        <v>12</v>
      </c>
      <c r="H7" s="108" t="s">
        <v>44</v>
      </c>
      <c r="I7" s="107" t="s">
        <v>9</v>
      </c>
    </row>
    <row r="8" spans="1:9" ht="16.5">
      <c r="A8" s="107"/>
      <c r="B8" s="67" t="s">
        <v>41</v>
      </c>
      <c r="C8" s="107"/>
      <c r="D8" s="111"/>
      <c r="E8" s="107"/>
      <c r="F8" s="77" t="s">
        <v>8</v>
      </c>
      <c r="G8" s="107"/>
      <c r="H8" s="109"/>
      <c r="I8" s="107"/>
    </row>
    <row r="9" spans="1:9" ht="24" customHeight="1">
      <c r="A9" s="9">
        <v>1</v>
      </c>
      <c r="B9" s="5">
        <v>744</v>
      </c>
      <c r="C9" s="2" t="s">
        <v>42</v>
      </c>
      <c r="D9" s="1" t="s">
        <v>109</v>
      </c>
      <c r="E9" s="1" t="s">
        <v>110</v>
      </c>
      <c r="F9" s="1">
        <v>24.38</v>
      </c>
      <c r="G9" s="48">
        <v>1971</v>
      </c>
      <c r="H9" s="45">
        <f>G9</f>
        <v>1971</v>
      </c>
      <c r="I9" s="4">
        <v>80.8352</v>
      </c>
    </row>
    <row r="10" spans="3:9" ht="15">
      <c r="C10" s="2" t="s">
        <v>43</v>
      </c>
      <c r="D10" s="1" t="s">
        <v>111</v>
      </c>
      <c r="E10" s="1" t="s">
        <v>112</v>
      </c>
      <c r="F10" s="1">
        <v>119.43</v>
      </c>
      <c r="G10" s="48">
        <v>9654</v>
      </c>
      <c r="H10" s="45">
        <f>H9+G10</f>
        <v>11625</v>
      </c>
      <c r="I10" s="4">
        <v>80.8352</v>
      </c>
    </row>
    <row r="11" spans="3:9" ht="27">
      <c r="C11" s="2" t="s">
        <v>45</v>
      </c>
      <c r="D11" s="57" t="s">
        <v>113</v>
      </c>
      <c r="E11" s="21" t="s">
        <v>114</v>
      </c>
      <c r="F11" s="58">
        <v>80.75</v>
      </c>
      <c r="G11" s="60">
        <v>6527</v>
      </c>
      <c r="H11" s="45">
        <f>H10+G11</f>
        <v>18152</v>
      </c>
      <c r="I11" s="69">
        <v>80.8352</v>
      </c>
    </row>
    <row r="12" spans="4:9" ht="13.5">
      <c r="D12" s="1" t="s">
        <v>115</v>
      </c>
      <c r="E12" s="1" t="s">
        <v>116</v>
      </c>
      <c r="F12" s="1">
        <v>27.9</v>
      </c>
      <c r="G12" s="48">
        <v>2255</v>
      </c>
      <c r="H12" s="45">
        <f>H11+G12</f>
        <v>20407</v>
      </c>
      <c r="I12" s="4">
        <v>80.8352</v>
      </c>
    </row>
    <row r="13" spans="4:9" ht="13.5">
      <c r="D13" s="1" t="s">
        <v>117</v>
      </c>
      <c r="E13" s="1" t="s">
        <v>118</v>
      </c>
      <c r="F13" s="1">
        <v>127.9</v>
      </c>
      <c r="G13" s="48">
        <v>10339</v>
      </c>
      <c r="H13" s="45">
        <f>H12+G13</f>
        <v>30746</v>
      </c>
      <c r="I13" s="4">
        <v>80.8352</v>
      </c>
    </row>
    <row r="14" spans="1:9" ht="14.25" thickBot="1">
      <c r="A14" s="10"/>
      <c r="B14" s="10"/>
      <c r="C14" s="7"/>
      <c r="D14" s="7" t="s">
        <v>119</v>
      </c>
      <c r="E14" s="7" t="s">
        <v>185</v>
      </c>
      <c r="F14" s="7">
        <v>27.9</v>
      </c>
      <c r="G14" s="49">
        <v>2255</v>
      </c>
      <c r="H14" s="46">
        <f>H13+G14</f>
        <v>33001</v>
      </c>
      <c r="I14" s="8">
        <v>80.8352</v>
      </c>
    </row>
    <row r="15" spans="1:9" ht="16.5">
      <c r="A15" s="28"/>
      <c r="B15" s="28"/>
      <c r="C15" s="29" t="s">
        <v>234</v>
      </c>
      <c r="D15" s="29"/>
      <c r="E15" s="29"/>
      <c r="F15" s="76">
        <f>SUM(F9:F14)</f>
        <v>408.26</v>
      </c>
      <c r="G15" s="42">
        <f>SUM(G9:G14)</f>
        <v>33001</v>
      </c>
      <c r="H15" s="41"/>
      <c r="I15" s="30"/>
    </row>
    <row r="16" spans="1:9" ht="35.25" customHeight="1">
      <c r="A16" s="9">
        <v>2</v>
      </c>
      <c r="B16" s="5">
        <v>788</v>
      </c>
      <c r="C16" s="2" t="s">
        <v>120</v>
      </c>
      <c r="E16" s="21" t="s">
        <v>231</v>
      </c>
      <c r="F16" s="58">
        <v>88</v>
      </c>
      <c r="G16" s="60">
        <v>6904.3</v>
      </c>
      <c r="H16" s="103">
        <f>H14+G16</f>
        <v>39905.3</v>
      </c>
      <c r="I16" s="69">
        <v>78.4585</v>
      </c>
    </row>
    <row r="17" spans="3:9" ht="15">
      <c r="C17" s="2" t="s">
        <v>121</v>
      </c>
      <c r="E17" s="1" t="s">
        <v>196</v>
      </c>
      <c r="F17" s="1">
        <v>112</v>
      </c>
      <c r="G17" s="48">
        <v>8787.3</v>
      </c>
      <c r="H17" s="45">
        <f aca="true" t="shared" si="0" ref="H17:H24">H16+G17</f>
        <v>48692.600000000006</v>
      </c>
      <c r="I17" s="4">
        <v>78.4585</v>
      </c>
    </row>
    <row r="18" spans="5:9" ht="13.5">
      <c r="E18" s="1" t="s">
        <v>197</v>
      </c>
      <c r="F18" s="1">
        <v>30</v>
      </c>
      <c r="G18" s="48">
        <v>2353.7</v>
      </c>
      <c r="H18" s="45">
        <f t="shared" si="0"/>
        <v>51046.3</v>
      </c>
      <c r="I18" s="4">
        <v>78.4585</v>
      </c>
    </row>
    <row r="19" spans="5:9" ht="13.5">
      <c r="E19" s="1" t="s">
        <v>198</v>
      </c>
      <c r="F19" s="1">
        <v>83</v>
      </c>
      <c r="G19" s="48">
        <v>6512</v>
      </c>
      <c r="H19" s="45">
        <f t="shared" si="0"/>
        <v>57558.3</v>
      </c>
      <c r="I19" s="4">
        <v>78.4585</v>
      </c>
    </row>
    <row r="20" spans="5:9" ht="13.5">
      <c r="E20" s="1" t="s">
        <v>199</v>
      </c>
      <c r="F20" s="1">
        <v>83</v>
      </c>
      <c r="G20" s="48">
        <v>6512</v>
      </c>
      <c r="H20" s="45">
        <f t="shared" si="0"/>
        <v>64070.3</v>
      </c>
      <c r="I20" s="4">
        <v>78.4585</v>
      </c>
    </row>
    <row r="21" spans="5:9" ht="13.5">
      <c r="E21" s="1" t="s">
        <v>200</v>
      </c>
      <c r="F21" s="1">
        <v>41</v>
      </c>
      <c r="G21" s="48">
        <v>3216.8</v>
      </c>
      <c r="H21" s="45">
        <f t="shared" si="0"/>
        <v>67287.1</v>
      </c>
      <c r="I21" s="4">
        <v>78.4585</v>
      </c>
    </row>
    <row r="22" spans="5:9" ht="13.5">
      <c r="E22" s="1" t="s">
        <v>201</v>
      </c>
      <c r="F22" s="1">
        <v>45</v>
      </c>
      <c r="G22" s="48">
        <v>3530.6</v>
      </c>
      <c r="H22" s="45">
        <f t="shared" si="0"/>
        <v>70817.70000000001</v>
      </c>
      <c r="I22" s="4">
        <v>78.4585</v>
      </c>
    </row>
    <row r="23" spans="5:9" ht="13.5">
      <c r="E23" s="1" t="s">
        <v>202</v>
      </c>
      <c r="F23" s="1">
        <v>57</v>
      </c>
      <c r="G23" s="48">
        <v>4472</v>
      </c>
      <c r="H23" s="45">
        <f t="shared" si="0"/>
        <v>75289.70000000001</v>
      </c>
      <c r="I23" s="4">
        <v>78.4585</v>
      </c>
    </row>
    <row r="24" spans="1:9" ht="27.75" thickBot="1">
      <c r="A24" s="10"/>
      <c r="B24" s="10"/>
      <c r="C24" s="7"/>
      <c r="D24" s="7"/>
      <c r="E24" s="87" t="s">
        <v>203</v>
      </c>
      <c r="F24" s="88">
        <v>192</v>
      </c>
      <c r="G24" s="89">
        <v>15064</v>
      </c>
      <c r="H24" s="99">
        <f t="shared" si="0"/>
        <v>90353.70000000001</v>
      </c>
      <c r="I24" s="90">
        <v>78.4585</v>
      </c>
    </row>
    <row r="25" spans="1:9" ht="18.75" customHeight="1">
      <c r="A25" s="92"/>
      <c r="B25" s="92"/>
      <c r="C25" s="29" t="s">
        <v>234</v>
      </c>
      <c r="D25" s="93"/>
      <c r="E25" s="94"/>
      <c r="F25" s="104">
        <f>SUM(F16:F24)</f>
        <v>731</v>
      </c>
      <c r="G25" s="105">
        <f>SUM(G16:G24)</f>
        <v>57352.7</v>
      </c>
      <c r="H25" s="95"/>
      <c r="I25" s="96"/>
    </row>
    <row r="26" spans="1:9" ht="53.25" customHeight="1" thickBot="1">
      <c r="A26" s="101">
        <v>3</v>
      </c>
      <c r="B26" s="102">
        <v>1569</v>
      </c>
      <c r="C26" s="91" t="s">
        <v>282</v>
      </c>
      <c r="D26" s="7"/>
      <c r="E26" s="97" t="s">
        <v>126</v>
      </c>
      <c r="F26" s="97">
        <v>37.22</v>
      </c>
      <c r="G26" s="98">
        <v>3009</v>
      </c>
      <c r="H26" s="99">
        <f>H24+G26</f>
        <v>93362.70000000001</v>
      </c>
      <c r="I26" s="100">
        <v>80.8352</v>
      </c>
    </row>
    <row r="27" spans="1:9" ht="17.25" thickBot="1">
      <c r="A27" s="28"/>
      <c r="B27" s="28"/>
      <c r="C27" s="29" t="s">
        <v>234</v>
      </c>
      <c r="D27" s="29"/>
      <c r="E27" s="29"/>
      <c r="F27" s="41">
        <f>SUM(F26:F26)</f>
        <v>37.22</v>
      </c>
      <c r="G27" s="42">
        <f>SUM(G26:G26)</f>
        <v>3009</v>
      </c>
      <c r="H27" s="106"/>
      <c r="I27" s="30"/>
    </row>
    <row r="28" spans="1:9" ht="17.25" thickBot="1">
      <c r="A28" s="15"/>
      <c r="B28" s="15"/>
      <c r="C28" s="16" t="s">
        <v>235</v>
      </c>
      <c r="D28" s="16"/>
      <c r="E28" s="16"/>
      <c r="F28" s="18">
        <f>F15+F25+F27</f>
        <v>1176.48</v>
      </c>
      <c r="G28" s="18">
        <f>G15+G25+G27</f>
        <v>93362.7</v>
      </c>
      <c r="H28" s="65">
        <f>H26</f>
        <v>93362.70000000001</v>
      </c>
      <c r="I28" s="16"/>
    </row>
  </sheetData>
  <mergeCells count="9">
    <mergeCell ref="G7:G8"/>
    <mergeCell ref="H7:H8"/>
    <mergeCell ref="I7:I8"/>
    <mergeCell ref="C1:D1"/>
    <mergeCell ref="C2:E2"/>
    <mergeCell ref="A7:A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Wesmosis@Yahoo.Dk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sabeen</dc:creator>
  <cp:keywords/>
  <dc:description/>
  <cp:lastModifiedBy>Fazil Mushir</cp:lastModifiedBy>
  <cp:lastPrinted>2007-09-05T11:06:11Z</cp:lastPrinted>
  <dcterms:created xsi:type="dcterms:W3CDTF">2007-04-11T23:24:51Z</dcterms:created>
  <dcterms:modified xsi:type="dcterms:W3CDTF">2008-03-19T05:13:19Z</dcterms:modified>
  <cp:category/>
  <cp:version/>
  <cp:contentType/>
  <cp:contentStatus/>
</cp:coreProperties>
</file>